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o State Auxiliary\Desktop\BB - Jan 20\"/>
    </mc:Choice>
  </mc:AlternateContent>
  <xr:revisionPtr revIDLastSave="0" documentId="8_{46C208E9-B73E-4B65-86B1-D06D8C4E55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CTS" sheetId="1" r:id="rId1"/>
    <sheet name="Challeng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C65" i="1" l="1"/>
  <c r="C110" i="1" l="1"/>
  <c r="K6" i="1" l="1"/>
  <c r="L6" i="1"/>
  <c r="K141" i="1" l="1"/>
  <c r="K131" i="1"/>
  <c r="K119" i="1"/>
  <c r="K107" i="1"/>
  <c r="K93" i="1"/>
  <c r="K82" i="1"/>
  <c r="K68" i="1"/>
  <c r="K42" i="1"/>
  <c r="K31" i="1"/>
  <c r="K19" i="1"/>
  <c r="D142" i="1"/>
  <c r="D132" i="1"/>
  <c r="D121" i="1"/>
  <c r="D110" i="1"/>
  <c r="D96" i="1"/>
  <c r="D83" i="1"/>
  <c r="D73" i="1"/>
  <c r="D65" i="1"/>
  <c r="D49" i="1"/>
  <c r="D38" i="1"/>
  <c r="D28" i="1"/>
  <c r="D10" i="1"/>
  <c r="E65" i="1"/>
  <c r="E73" i="1"/>
  <c r="K147" i="1" l="1"/>
  <c r="L141" i="1"/>
  <c r="L131" i="1"/>
  <c r="L119" i="1"/>
  <c r="L107" i="1"/>
  <c r="L93" i="1"/>
  <c r="L82" i="1"/>
  <c r="E142" i="1"/>
  <c r="E132" i="1"/>
  <c r="E121" i="1"/>
  <c r="E110" i="1"/>
  <c r="E96" i="1"/>
  <c r="E83" i="1"/>
  <c r="L68" i="1"/>
  <c r="L55" i="1"/>
  <c r="L42" i="1"/>
  <c r="L31" i="1"/>
  <c r="L19" i="1"/>
  <c r="E49" i="1"/>
  <c r="E38" i="1"/>
  <c r="E28" i="1"/>
  <c r="E10" i="1"/>
  <c r="L147" i="1" l="1"/>
  <c r="J141" i="1"/>
  <c r="L134" i="1" s="1"/>
  <c r="N62" i="6" s="1"/>
  <c r="J93" i="1"/>
  <c r="L85" i="1" s="1"/>
  <c r="N23" i="6" s="1"/>
  <c r="J131" i="1"/>
  <c r="J82" i="1"/>
  <c r="L75" i="1" s="1"/>
  <c r="N14" i="6" s="1"/>
  <c r="J119" i="1"/>
  <c r="L110" i="1" s="1"/>
  <c r="N43" i="6" s="1"/>
  <c r="C142" i="1"/>
  <c r="E135" i="1" s="1"/>
  <c r="N3" i="6" s="1"/>
  <c r="J107" i="1"/>
  <c r="C132" i="1"/>
  <c r="E124" i="1" s="1"/>
  <c r="H72" i="6" s="1"/>
  <c r="J68" i="1"/>
  <c r="L58" i="1" s="1"/>
  <c r="H21" i="6" s="1"/>
  <c r="C121" i="1"/>
  <c r="E99" i="1"/>
  <c r="H51" i="6" s="1"/>
  <c r="J55" i="1"/>
  <c r="L45" i="1" s="1"/>
  <c r="H13" i="6" s="1"/>
  <c r="C96" i="1"/>
  <c r="E86" i="1" s="1"/>
  <c r="H41" i="6" s="1"/>
  <c r="J42" i="1"/>
  <c r="L34" i="1" s="1"/>
  <c r="H3" i="6" s="1"/>
  <c r="J31" i="1"/>
  <c r="C83" i="1"/>
  <c r="E75" i="1" s="1"/>
  <c r="H31" i="6" s="1"/>
  <c r="C49" i="1"/>
  <c r="E41" i="1" s="1"/>
  <c r="B32" i="6" s="1"/>
  <c r="J19" i="1"/>
  <c r="L9" i="1" s="1"/>
  <c r="B60" i="6" s="1"/>
  <c r="C38" i="1"/>
  <c r="J6" i="1"/>
  <c r="C28" i="1"/>
  <c r="E13" i="1" s="1"/>
  <c r="B12" i="6" s="1"/>
  <c r="C73" i="1"/>
  <c r="E68" i="1" s="1"/>
  <c r="B48" i="6" s="1"/>
  <c r="E52" i="1"/>
  <c r="B39" i="6" s="1"/>
  <c r="C10" i="1"/>
  <c r="J147" i="1" s="1"/>
  <c r="O26" i="6" l="1"/>
  <c r="O12" i="6"/>
  <c r="C20" i="6"/>
  <c r="C43" i="6"/>
  <c r="O34" i="6"/>
  <c r="I24" i="6"/>
  <c r="O45" i="6"/>
  <c r="O33" i="6"/>
  <c r="I66" i="6"/>
  <c r="O49" i="6"/>
  <c r="C49" i="6"/>
  <c r="C15" i="6"/>
  <c r="C78" i="6"/>
  <c r="I77" i="6"/>
  <c r="C45" i="6"/>
  <c r="C62" i="6"/>
  <c r="O10" i="6"/>
  <c r="I23" i="6"/>
  <c r="I15" i="6"/>
  <c r="O60" i="6"/>
  <c r="O29" i="6"/>
  <c r="C37" i="6"/>
  <c r="I9" i="6"/>
  <c r="O8" i="6"/>
  <c r="I14" i="6"/>
  <c r="I53" i="6"/>
  <c r="O18" i="6"/>
  <c r="C66" i="6"/>
  <c r="C46" i="6"/>
  <c r="O25" i="6"/>
  <c r="C79" i="6"/>
  <c r="C33" i="6"/>
  <c r="I5" i="6"/>
  <c r="C18" i="6"/>
  <c r="C6" i="6"/>
  <c r="O6" i="6"/>
  <c r="I69" i="6"/>
  <c r="I47" i="6"/>
  <c r="O48" i="6"/>
  <c r="O39" i="6"/>
  <c r="I36" i="6"/>
  <c r="C25" i="6"/>
  <c r="O40" i="6"/>
  <c r="O4" i="6"/>
  <c r="C40" i="6"/>
  <c r="I18" i="6"/>
  <c r="C36" i="6"/>
  <c r="C13" i="6"/>
  <c r="I60" i="6"/>
  <c r="C41" i="6"/>
  <c r="O67" i="6"/>
  <c r="O44" i="6"/>
  <c r="O32" i="6"/>
  <c r="C14" i="6"/>
  <c r="C77" i="6"/>
  <c r="I48" i="6"/>
  <c r="C73" i="6"/>
  <c r="I61" i="6"/>
  <c r="I16" i="6"/>
  <c r="C42" i="6"/>
  <c r="C67" i="6"/>
  <c r="O16" i="6"/>
  <c r="I67" i="6"/>
  <c r="O20" i="6"/>
  <c r="I49" i="6"/>
  <c r="I25" i="6"/>
  <c r="I62" i="6"/>
  <c r="I74" i="6"/>
  <c r="O63" i="6"/>
  <c r="O15" i="6"/>
  <c r="C65" i="6"/>
  <c r="I65" i="6"/>
  <c r="I8" i="6"/>
  <c r="C4" i="6"/>
  <c r="I52" i="6"/>
  <c r="I35" i="6"/>
  <c r="O38" i="6"/>
  <c r="I73" i="6"/>
  <c r="I59" i="6"/>
  <c r="C61" i="6"/>
  <c r="O68" i="6"/>
  <c r="O50" i="6"/>
  <c r="I55" i="6"/>
  <c r="O24" i="6"/>
  <c r="C30" i="6"/>
  <c r="C72" i="6"/>
  <c r="O5" i="6"/>
  <c r="O56" i="6"/>
  <c r="C71" i="6"/>
  <c r="C58" i="6"/>
  <c r="O19" i="6"/>
  <c r="I19" i="6"/>
  <c r="C26" i="6"/>
  <c r="O28" i="6"/>
  <c r="I33" i="6"/>
  <c r="I43" i="6"/>
  <c r="O35" i="6"/>
  <c r="O69" i="6"/>
  <c r="I39" i="6"/>
  <c r="O57" i="6"/>
  <c r="I11" i="6"/>
  <c r="C51" i="6"/>
  <c r="I44" i="6"/>
  <c r="C21" i="6"/>
  <c r="I70" i="6"/>
  <c r="O41" i="6"/>
  <c r="O46" i="6"/>
  <c r="I6" i="6"/>
  <c r="E31" i="1"/>
  <c r="B23" i="6" s="1"/>
  <c r="E1" i="1"/>
  <c r="B3" i="6" s="1"/>
  <c r="L1" i="1"/>
  <c r="B55" i="6" s="1"/>
  <c r="L22" i="1"/>
  <c r="B69" i="6" s="1"/>
  <c r="E113" i="1"/>
  <c r="H64" i="6" s="1"/>
  <c r="L96" i="1"/>
  <c r="N31" i="6" s="1"/>
  <c r="L122" i="1"/>
  <c r="N54" i="6" s="1"/>
  <c r="O9" i="6" l="1"/>
  <c r="I4" i="6"/>
  <c r="C5" i="6"/>
  <c r="I54" i="6"/>
  <c r="I32" i="6"/>
  <c r="C56" i="6"/>
  <c r="I28" i="6"/>
  <c r="C29" i="6"/>
  <c r="I46" i="6"/>
  <c r="I22" i="6"/>
  <c r="C76" i="6"/>
  <c r="C17" i="6"/>
  <c r="O55" i="6"/>
  <c r="O37" i="6"/>
  <c r="C75" i="6"/>
  <c r="I58" i="6"/>
  <c r="C24" i="6"/>
  <c r="C27" i="6"/>
  <c r="C10" i="6"/>
  <c r="O52" i="6"/>
  <c r="I75" i="6"/>
  <c r="I29" i="6"/>
  <c r="I38" i="6"/>
  <c r="C50" i="6"/>
  <c r="C34" i="6"/>
  <c r="C63" i="6"/>
  <c r="O65" i="6"/>
  <c r="C7" i="6"/>
  <c r="O21" i="6"/>
  <c r="O51" i="6"/>
  <c r="I10" i="6"/>
  <c r="I37" i="6"/>
  <c r="O11" i="6"/>
  <c r="C19" i="6"/>
  <c r="O64" i="6"/>
  <c r="I56" i="6"/>
  <c r="I27" i="6"/>
  <c r="C70" i="6"/>
  <c r="C9" i="6"/>
  <c r="O59" i="6"/>
  <c r="I42" i="6"/>
  <c r="C53" i="6"/>
</calcChain>
</file>

<file path=xl/sharedStrings.xml><?xml version="1.0" encoding="utf-8"?>
<sst xmlns="http://schemas.openxmlformats.org/spreadsheetml/2006/main" count="556" uniqueCount="263">
  <si>
    <t>(SW)</t>
  </si>
  <si>
    <t>(SE)</t>
  </si>
  <si>
    <t>QUOTA</t>
  </si>
  <si>
    <t>MONTH</t>
  </si>
  <si>
    <t>TOTAL</t>
  </si>
  <si>
    <t xml:space="preserve"> </t>
  </si>
  <si>
    <t>AUXILIARY</t>
  </si>
  <si>
    <t>FAIRFIELD</t>
  </si>
  <si>
    <t>( C )</t>
  </si>
  <si>
    <t>ZANESVILLE</t>
  </si>
  <si>
    <t>CAMBRIDGE</t>
  </si>
  <si>
    <t>MIAMISBURG</t>
  </si>
  <si>
    <t>LANCASTER</t>
  </si>
  <si>
    <t>CHILLICOTHE</t>
  </si>
  <si>
    <t>CADIZ</t>
  </si>
  <si>
    <t>BELLAIRE</t>
  </si>
  <si>
    <t>(NE)</t>
  </si>
  <si>
    <t>SALEM</t>
  </si>
  <si>
    <t>LEETONIA</t>
  </si>
  <si>
    <t>LISBON</t>
  </si>
  <si>
    <t>(NW)</t>
  </si>
  <si>
    <t>SANDUSKY</t>
  </si>
  <si>
    <t>NORWALK</t>
  </si>
  <si>
    <t>TIFFIN</t>
  </si>
  <si>
    <t>AMHERST</t>
  </si>
  <si>
    <t>FOSTORIA</t>
  </si>
  <si>
    <t>FINDLAY</t>
  </si>
  <si>
    <t>UPPER SANDUSKY</t>
  </si>
  <si>
    <t>BEDFORD</t>
  </si>
  <si>
    <t>BELLEVUE</t>
  </si>
  <si>
    <t>GARFIELD HEIGHTS</t>
  </si>
  <si>
    <t>WATERLOO</t>
  </si>
  <si>
    <t>CLYDE</t>
  </si>
  <si>
    <t>CUYAHOGA FALLS</t>
  </si>
  <si>
    <t>TROY</t>
  </si>
  <si>
    <t>GREENVILLE</t>
  </si>
  <si>
    <t>VERSAILLES</t>
  </si>
  <si>
    <t>NEW CARLISLE</t>
  </si>
  <si>
    <t>COVINGTON</t>
  </si>
  <si>
    <t>DEFIANCE</t>
  </si>
  <si>
    <t>ASHTABULA</t>
  </si>
  <si>
    <t>BRYAN</t>
  </si>
  <si>
    <t>GENEVA</t>
  </si>
  <si>
    <t>CHAGRIN FALLS</t>
  </si>
  <si>
    <t>DOVER</t>
  </si>
  <si>
    <t>WAPAKONETA</t>
  </si>
  <si>
    <t>ROCKFORD</t>
  </si>
  <si>
    <t>CRESTLINE</t>
  </si>
  <si>
    <t>MARYSVILLE</t>
  </si>
  <si>
    <t>LIMA</t>
  </si>
  <si>
    <t>DELPHOS</t>
  </si>
  <si>
    <t>COLUMBUS GROVE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</si>
  <si>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</si>
  <si>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</si>
  <si>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</si>
  <si>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</si>
  <si>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</si>
  <si>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</si>
  <si>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</si>
  <si>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</si>
  <si>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</si>
  <si>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</si>
  <si>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</si>
  <si>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</si>
  <si>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</si>
  <si>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</si>
  <si>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</si>
  <si>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</si>
  <si>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</si>
  <si>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</si>
  <si>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</si>
  <si>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</si>
  <si>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</si>
  <si>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</si>
  <si>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</si>
  <si>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</si>
  <si>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</si>
  <si>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</si>
  <si>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</si>
  <si>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MADE QUOTA</t>
  </si>
  <si>
    <t>DOUBLED QUOTA</t>
  </si>
  <si>
    <t>**</t>
  </si>
  <si>
    <t>TRIPLED QUOTA</t>
  </si>
  <si>
    <t>***</t>
  </si>
  <si>
    <t>QUADRUPLED QUOTA</t>
  </si>
  <si>
    <t>****</t>
  </si>
  <si>
    <t xml:space="preserve">Challenged </t>
  </si>
  <si>
    <t>DISTRICT 1</t>
  </si>
  <si>
    <t>DISTRICT 5</t>
  </si>
  <si>
    <t>AUX #</t>
  </si>
  <si>
    <t>Net Gain</t>
  </si>
  <si>
    <t>DISTRICT 2</t>
  </si>
  <si>
    <t>LYNN PHILPOT</t>
  </si>
  <si>
    <t>DISTRICT 6</t>
  </si>
  <si>
    <t>DISTRICT 7</t>
  </si>
  <si>
    <t>DISTRICT 3</t>
  </si>
  <si>
    <t>DISTRICT 8</t>
  </si>
  <si>
    <t>DISTRICT 4</t>
  </si>
  <si>
    <t>SALLY SANDERS</t>
  </si>
  <si>
    <t>DISTRICT 9</t>
  </si>
  <si>
    <t>DISTRICT 13</t>
  </si>
  <si>
    <t>DISTRICT 14</t>
  </si>
  <si>
    <t>DISTRICT 10</t>
  </si>
  <si>
    <t>DISTRICT 11</t>
  </si>
  <si>
    <t>DISTRICT 15</t>
  </si>
  <si>
    <t>DISTRICT 12</t>
  </si>
  <si>
    <t>DISTRICT 16</t>
  </si>
  <si>
    <t>YVONNE CALVIN</t>
  </si>
  <si>
    <t>DISTRICT 17</t>
  </si>
  <si>
    <t>LYNN NORTON</t>
  </si>
  <si>
    <t>DISTRICT 21</t>
  </si>
  <si>
    <t>DISTRICT 18</t>
  </si>
  <si>
    <t>DISTRICT 22</t>
  </si>
  <si>
    <t>DISTRICT 19</t>
  </si>
  <si>
    <t>DISTRICT 23</t>
  </si>
  <si>
    <t>DISTRICT 20</t>
  </si>
  <si>
    <t>DISTRICT 24</t>
  </si>
  <si>
    <t>NET GAIN</t>
  </si>
  <si>
    <t xml:space="preserve">MCARTHUR   </t>
  </si>
  <si>
    <t>AUX/DISTRICT</t>
  </si>
  <si>
    <t>KAREN DUNKEL</t>
  </si>
  <si>
    <t>HAMILTON WEST</t>
  </si>
  <si>
    <t>JOYCE RICHARDS</t>
  </si>
  <si>
    <t>JOANN PERKINS</t>
  </si>
  <si>
    <t>JANICE CASS</t>
  </si>
  <si>
    <t>SUE ROBISON</t>
  </si>
  <si>
    <t>DEBBIE LUTE</t>
  </si>
  <si>
    <t xml:space="preserve">READING </t>
  </si>
  <si>
    <t xml:space="preserve">MADISONVILLE   </t>
  </si>
  <si>
    <t xml:space="preserve">FRANKLIN  </t>
  </si>
  <si>
    <t xml:space="preserve">CRYSTAL  </t>
  </si>
  <si>
    <t xml:space="preserve">WELLINGTON </t>
  </si>
  <si>
    <t xml:space="preserve">BRUNSWICK </t>
  </si>
  <si>
    <t xml:space="preserve">STREETSBORO </t>
  </si>
  <si>
    <t xml:space="preserve">SPRINGFIELD </t>
  </si>
  <si>
    <t xml:space="preserve">BLANCHESTER  </t>
  </si>
  <si>
    <t xml:space="preserve">FAIRBORN  </t>
  </si>
  <si>
    <t xml:space="preserve">HICKSVILLE </t>
  </si>
  <si>
    <t xml:space="preserve">WICKLIFFE </t>
  </si>
  <si>
    <t xml:space="preserve">COLDWATER   </t>
  </si>
  <si>
    <t>VACANT</t>
  </si>
  <si>
    <t>KIMBERLY MILLER</t>
  </si>
  <si>
    <t>LOLA NIXON</t>
  </si>
  <si>
    <t>DARRYL ANN BURKEY</t>
  </si>
  <si>
    <t>SHARON PETERS</t>
  </si>
  <si>
    <t>SHIRLEY LUCAS</t>
  </si>
  <si>
    <t>LOIS TOZSER</t>
  </si>
  <si>
    <t>SUE LOESCHEN</t>
  </si>
  <si>
    <t>DIANA MCCOY</t>
  </si>
  <si>
    <t>CANDY COURTNEY</t>
  </si>
  <si>
    <t>EILEEN MOSER</t>
  </si>
  <si>
    <t>KATHY SIEFKER</t>
  </si>
  <si>
    <t xml:space="preserve">NORWOOD </t>
  </si>
  <si>
    <t xml:space="preserve">CHEVIOT  </t>
  </si>
  <si>
    <t xml:space="preserve">HAMILTON  </t>
  </si>
  <si>
    <t xml:space="preserve">MIDDLETOWN </t>
  </si>
  <si>
    <t xml:space="preserve">LEBANON  </t>
  </si>
  <si>
    <t xml:space="preserve">EATON  </t>
  </si>
  <si>
    <t xml:space="preserve">GERMANTOWN  </t>
  </si>
  <si>
    <t xml:space="preserve">DAYTON DABEL </t>
  </si>
  <si>
    <t xml:space="preserve">GRATIS  </t>
  </si>
  <si>
    <t xml:space="preserve">WOODSFIELD   </t>
  </si>
  <si>
    <t xml:space="preserve">ST. CLAIRSVILLE </t>
  </si>
  <si>
    <t xml:space="preserve">YOUNGSTOWN </t>
  </si>
  <si>
    <t xml:space="preserve">GIRARD        </t>
  </si>
  <si>
    <t xml:space="preserve">AUSTINTOWN  </t>
  </si>
  <si>
    <t xml:space="preserve">ELYRIA </t>
  </si>
  <si>
    <t xml:space="preserve">NEW LONDON </t>
  </si>
  <si>
    <t xml:space="preserve">HURON </t>
  </si>
  <si>
    <t xml:space="preserve">PORTSMOUTH </t>
  </si>
  <si>
    <t xml:space="preserve">GLOUSTER </t>
  </si>
  <si>
    <t xml:space="preserve">JACKSONVILLE  </t>
  </si>
  <si>
    <t xml:space="preserve">LOGAN </t>
  </si>
  <si>
    <t xml:space="preserve">POMEROY  </t>
  </si>
  <si>
    <t xml:space="preserve">BEREA </t>
  </si>
  <si>
    <t xml:space="preserve">COLUMBIA STATION </t>
  </si>
  <si>
    <t xml:space="preserve">PORTAGE LAKES </t>
  </si>
  <si>
    <t xml:space="preserve">MEDINA </t>
  </si>
  <si>
    <t xml:space="preserve">NEWARK </t>
  </si>
  <si>
    <t xml:space="preserve">NEW LEXINGTON </t>
  </si>
  <si>
    <t xml:space="preserve">MCCONNELSVILLE </t>
  </si>
  <si>
    <t xml:space="preserve">CALDWELL </t>
  </si>
  <si>
    <t xml:space="preserve">CIRCLEVILLE </t>
  </si>
  <si>
    <t xml:space="preserve">LONDON </t>
  </si>
  <si>
    <t xml:space="preserve">XENIA  </t>
  </si>
  <si>
    <t xml:space="preserve">REYNOLDSBURG </t>
  </si>
  <si>
    <t xml:space="preserve">COLUMBUS LINDEN </t>
  </si>
  <si>
    <t xml:space="preserve">WELLSVILLE </t>
  </si>
  <si>
    <t xml:space="preserve">TORONTO </t>
  </si>
  <si>
    <t xml:space="preserve">CAREY </t>
  </si>
  <si>
    <t xml:space="preserve">NORTH BALTIMORE </t>
  </si>
  <si>
    <t xml:space="preserve">MASSILLON  </t>
  </si>
  <si>
    <t xml:space="preserve">NORTH CANTON </t>
  </si>
  <si>
    <t xml:space="preserve">CANTON MCKINLEY </t>
  </si>
  <si>
    <t xml:space="preserve">LOUISVILLE  </t>
  </si>
  <si>
    <t xml:space="preserve">WILMINGTON </t>
  </si>
  <si>
    <t xml:space="preserve">BATAVIA </t>
  </si>
  <si>
    <t xml:space="preserve">GEORGETOWN  </t>
  </si>
  <si>
    <t xml:space="preserve">CHARDON </t>
  </si>
  <si>
    <t xml:space="preserve">WILLOUGHBY  </t>
  </si>
  <si>
    <t xml:space="preserve">MENTOR </t>
  </si>
  <si>
    <t xml:space="preserve">LEIPSIC </t>
  </si>
  <si>
    <t xml:space="preserve">OTTAWA </t>
  </si>
  <si>
    <t xml:space="preserve">SUNBURY </t>
  </si>
  <si>
    <t xml:space="preserve">BELLEFONTAINE </t>
  </si>
  <si>
    <t xml:space="preserve">DELAWARE  </t>
  </si>
  <si>
    <t xml:space="preserve">KENTON     </t>
  </si>
  <si>
    <t xml:space="preserve">ASHLAND </t>
  </si>
  <si>
    <t xml:space="preserve">DENNISON </t>
  </si>
  <si>
    <t xml:space="preserve">CARROLLTON </t>
  </si>
  <si>
    <t xml:space="preserve">MILLERSBURG </t>
  </si>
  <si>
    <t xml:space="preserve">SANDY VALLEY  </t>
  </si>
  <si>
    <t xml:space="preserve">NAPOLEON  </t>
  </si>
  <si>
    <t xml:space="preserve">PAULDING </t>
  </si>
  <si>
    <t xml:space="preserve">INDIAN LAKE </t>
  </si>
  <si>
    <t xml:space="preserve">ST. MARYS </t>
  </si>
  <si>
    <t xml:space="preserve">ENON </t>
  </si>
  <si>
    <t xml:space="preserve">MONTPELIER </t>
  </si>
  <si>
    <t xml:space="preserve">MINSTER </t>
  </si>
  <si>
    <t xml:space="preserve">SIDNEY </t>
  </si>
  <si>
    <t xml:space="preserve">TIPP CITY </t>
  </si>
  <si>
    <t xml:space="preserve">ANDOVER </t>
  </si>
  <si>
    <t xml:space="preserve">FREMONT </t>
  </si>
  <si>
    <t xml:space="preserve">BOWLING GREEN </t>
  </si>
  <si>
    <t xml:space="preserve">PORT CLINTON </t>
  </si>
  <si>
    <t xml:space="preserve">ROSSFORD </t>
  </si>
  <si>
    <t xml:space="preserve">DELTA </t>
  </si>
  <si>
    <t>NEW WATERFORD</t>
  </si>
  <si>
    <t>MARIEAN NORRIS</t>
  </si>
  <si>
    <t>%</t>
  </si>
  <si>
    <t>MICHELE STOVER</t>
  </si>
  <si>
    <t>LOVELAND  *</t>
  </si>
  <si>
    <t>GARRETTSVILLE  *</t>
  </si>
  <si>
    <t>RAVENNA  *</t>
  </si>
  <si>
    <t>WASHINGTON CH  *</t>
  </si>
  <si>
    <t>COLUMBUS SOUTHSIDE *</t>
  </si>
  <si>
    <t>MANSFIELD  *</t>
  </si>
  <si>
    <t>LOUDONVILLE  *</t>
  </si>
  <si>
    <t>CONNEAUT  *</t>
  </si>
  <si>
    <t>MECHANICSBURG  *</t>
  </si>
  <si>
    <t>MT. HEALTHY  *</t>
  </si>
  <si>
    <t>MORAINE CITY  *</t>
  </si>
  <si>
    <t>SPRINGBORO  *</t>
  </si>
  <si>
    <t>WAVERLY  *</t>
  </si>
  <si>
    <t>NEW BOSTON  *</t>
  </si>
  <si>
    <t>BEVERLY  *</t>
  </si>
  <si>
    <t>MT. VERNON  *</t>
  </si>
  <si>
    <t>COSHOCTON  *</t>
  </si>
  <si>
    <t>BUCKEYE LAKE  *</t>
  </si>
  <si>
    <t>HEATH  *</t>
  </si>
  <si>
    <t>PARMA  *</t>
  </si>
  <si>
    <t>WADSWORTH  *</t>
  </si>
  <si>
    <t>MAUMEE  *</t>
  </si>
  <si>
    <t>SHELBY  *</t>
  </si>
  <si>
    <t>HILLSBORO  *</t>
  </si>
  <si>
    <t>GREENFIELD  *</t>
  </si>
  <si>
    <t>CELINA  *</t>
  </si>
  <si>
    <t>URBANA  *</t>
  </si>
  <si>
    <t>CHALLENGE PERCENTAGES THROUGH DECEMBER, 2019</t>
  </si>
  <si>
    <t>UHRICHSVILLE  **</t>
  </si>
  <si>
    <t>WOOSTER  **</t>
  </si>
  <si>
    <t>AKRON  **</t>
  </si>
  <si>
    <t>CORNING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</si>
</sst>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5" fillId="0" borderId="0" xfId="0" applyNumberFormat="1" applyFont="1" applyFill="1" applyBorder="1"/>
    <xf numFmtId="0" fontId="1" fillId="0" borderId="11" xfId="0" applyFont="1" applyFill="1" applyBorder="1"/>
    <xf numFmtId="0" fontId="5" fillId="0" borderId="5" xfId="0" applyFont="1" applyFill="1" applyBorder="1"/>
    <xf numFmtId="0" fontId="1" fillId="0" borderId="1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0" fontId="6" fillId="0" borderId="7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1" fillId="0" borderId="13" xfId="0" applyFont="1" applyFill="1" applyBorder="1"/>
    <xf numFmtId="0" fontId="1" fillId="0" borderId="14" xfId="0" applyNumberFormat="1" applyFont="1" applyFill="1" applyBorder="1"/>
    <xf numFmtId="0" fontId="1" fillId="0" borderId="1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8" fillId="2" borderId="0" xfId="0" applyNumberFormat="1" applyFont="1" applyFill="1"/>
    <xf numFmtId="10" fontId="9" fillId="2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/>
    <xf numFmtId="10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11" fillId="0" borderId="0" xfId="0" applyNumberFormat="1" applyFont="1" applyFill="1" applyBorder="1"/>
    <xf numFmtId="0" fontId="0" fillId="0" borderId="0" xfId="0" applyFont="1" applyFill="1" applyBorder="1"/>
    <xf numFmtId="10" fontId="14" fillId="2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3" fillId="2" borderId="0" xfId="0" applyFont="1" applyFill="1" applyBorder="1"/>
    <xf numFmtId="10" fontId="13" fillId="0" borderId="0" xfId="0" applyNumberFormat="1" applyFont="1"/>
    <xf numFmtId="10" fontId="13" fillId="0" borderId="0" xfId="0" applyNumberFormat="1" applyFont="1" applyFill="1"/>
    <xf numFmtId="0" fontId="0" fillId="0" borderId="0" xfId="0" applyFont="1" applyFill="1"/>
    <xf numFmtId="0" fontId="13" fillId="0" borderId="0" xfId="0" applyFont="1" applyBorder="1"/>
    <xf numFmtId="0" fontId="15" fillId="0" borderId="0" xfId="0" applyFont="1" applyBorder="1" applyAlignment="1"/>
    <xf numFmtId="0" fontId="9" fillId="0" borderId="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16" fillId="0" borderId="1" xfId="0" applyFont="1" applyBorder="1"/>
    <xf numFmtId="0" fontId="13" fillId="0" borderId="1" xfId="0" applyFont="1" applyFill="1" applyBorder="1"/>
    <xf numFmtId="0" fontId="13" fillId="0" borderId="1" xfId="0" applyFont="1" applyBorder="1"/>
    <xf numFmtId="0" fontId="9" fillId="0" borderId="0" xfId="0" applyFont="1" applyFill="1" applyBorder="1"/>
    <xf numFmtId="0" fontId="9" fillId="0" borderId="3" xfId="0" applyFont="1" applyBorder="1"/>
    <xf numFmtId="0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7" fillId="0" borderId="7" xfId="0" applyFont="1" applyFill="1" applyBorder="1"/>
    <xf numFmtId="0" fontId="1" fillId="0" borderId="10" xfId="0" applyFont="1" applyFill="1" applyBorder="1"/>
    <xf numFmtId="10" fontId="18" fillId="0" borderId="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10" fontId="9" fillId="2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3" borderId="14" xfId="0" applyNumberFormat="1" applyFont="1" applyFill="1" applyBorder="1"/>
    <xf numFmtId="0" fontId="1" fillId="3" borderId="14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flickr.com/photos/anchormanusa/40409851704" TargetMode="External"/><Relationship Id="rId1" Type="http://schemas.openxmlformats.org/officeDocument/2006/relationships/image" Target="../media/image1.jpeg"/><Relationship Id="rId4" Type="http://schemas.openxmlformats.org/officeDocument/2006/relationships/hyperlink" Target="https://en.wikipedia.org/wiki/Country_Clubhous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highheelsinthewilderness.blogspot.com/2014/11/a-fashionistas-winter-survival-guide.html" TargetMode="External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69</xdr:row>
      <xdr:rowOff>22860</xdr:rowOff>
    </xdr:from>
    <xdr:ext cx="2583180" cy="838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8736C2-DB0F-4EB9-A78C-27FA53EEDAA6}"/>
            </a:ext>
          </a:extLst>
        </xdr:cNvPr>
        <xdr:cNvSpPr txBox="1"/>
      </xdr:nvSpPr>
      <xdr:spPr>
        <a:xfrm flipV="1">
          <a:off x="5280660" y="12275820"/>
          <a:ext cx="258318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twoCellAnchor editAs="oneCell">
    <xdr:from>
      <xdr:col>4</xdr:col>
      <xdr:colOff>60960</xdr:colOff>
      <xdr:row>144</xdr:row>
      <xdr:rowOff>30480</xdr:rowOff>
    </xdr:from>
    <xdr:to>
      <xdr:col>7</xdr:col>
      <xdr:colOff>685800</xdr:colOff>
      <xdr:row>148</xdr:row>
      <xdr:rowOff>144780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016D655-20E6-42D9-ACC3-8ECB833D6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3147060" y="25595580"/>
          <a:ext cx="2247900" cy="815340"/>
        </a:xfrm>
        <a:prstGeom prst="rect">
          <a:avLst/>
        </a:prstGeom>
      </xdr:spPr>
    </xdr:pic>
    <xdr:clientData/>
  </xdr:twoCellAnchor>
  <xdr:twoCellAnchor editAs="oneCell">
    <xdr:from>
      <xdr:col>8</xdr:col>
      <xdr:colOff>121920</xdr:colOff>
      <xdr:row>69</xdr:row>
      <xdr:rowOff>53340</xdr:rowOff>
    </xdr:from>
    <xdr:to>
      <xdr:col>11</xdr:col>
      <xdr:colOff>312420</xdr:colOff>
      <xdr:row>73</xdr:row>
      <xdr:rowOff>137160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58C19D4-3127-4D69-9371-19F90264C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5554980" y="12306300"/>
          <a:ext cx="2567940" cy="784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69</xdr:row>
      <xdr:rowOff>30480</xdr:rowOff>
    </xdr:from>
    <xdr:to>
      <xdr:col>16</xdr:col>
      <xdr:colOff>38100</xdr:colOff>
      <xdr:row>80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E53CB8-1893-4D69-AF0D-7F595DAEA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5173980" y="12649200"/>
          <a:ext cx="3680460" cy="201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9"/>
  <sheetViews>
    <sheetView tabSelected="1" topLeftCell="B1" zoomScaleNormal="100" workbookViewId="0">
      <selection activeCell="B1" sqref="B1"/>
    </sheetView>
  </sheetViews>
  <sheetFormatPr defaultColWidth="8.88671875" defaultRowHeight="13.8" x14ac:dyDescent="0.3"/>
  <cols>
    <col min="1" max="1" width="10.5546875" style="11" bestFit="1" customWidth="1"/>
    <col min="2" max="2" width="20.33203125" style="11" customWidth="1"/>
    <col min="3" max="3" width="6.5546875" style="11" bestFit="1" customWidth="1"/>
    <col min="4" max="4" width="7.5546875" style="11" bestFit="1" customWidth="1"/>
    <col min="5" max="5" width="7.88671875" style="11" bestFit="1" customWidth="1"/>
    <col min="6" max="6" width="7.6640625" style="11" customWidth="1"/>
    <col min="7" max="7" width="8.109375" style="11" bestFit="1" customWidth="1"/>
    <col min="8" max="8" width="10.5546875" style="11" bestFit="1" customWidth="1"/>
    <col min="9" max="9" width="19.88671875" style="11" bestFit="1" customWidth="1"/>
    <col min="10" max="10" width="7.109375" style="11" customWidth="1"/>
    <col min="11" max="12" width="7.6640625" style="11" customWidth="1"/>
    <col min="13" max="13" width="9.5546875" style="11" bestFit="1" customWidth="1"/>
    <col min="14" max="16384" width="8.88671875" style="7"/>
  </cols>
  <sheetData>
    <row r="1" spans="1:14" s="16" customFormat="1" x14ac:dyDescent="0.3">
      <c r="A1" s="27" t="s">
        <v>87</v>
      </c>
      <c r="B1" s="28" t="s">
        <v>141</v>
      </c>
      <c r="C1" s="28" t="s">
        <v>0</v>
      </c>
      <c r="D1" s="28"/>
      <c r="E1" s="29">
        <f>E10/C10</f>
        <v>0.71794871794871795</v>
      </c>
      <c r="F1" s="117" t="s">
        <v>229</v>
      </c>
      <c r="G1" s="15"/>
      <c r="H1" s="27" t="s">
        <v>94</v>
      </c>
      <c r="I1" s="28" t="s">
        <v>145</v>
      </c>
      <c r="J1" s="28" t="s">
        <v>1</v>
      </c>
      <c r="K1" s="28"/>
      <c r="L1" s="29">
        <f>L6/J6</f>
        <v>0.58333333333333337</v>
      </c>
      <c r="M1" s="117" t="s">
        <v>229</v>
      </c>
      <c r="N1" s="7"/>
    </row>
    <row r="2" spans="1:14" x14ac:dyDescent="0.3">
      <c r="A2" s="30" t="s">
        <v>89</v>
      </c>
      <c r="B2" s="8" t="s">
        <v>6</v>
      </c>
      <c r="C2" s="14" t="s">
        <v>2</v>
      </c>
      <c r="D2" s="14" t="s">
        <v>3</v>
      </c>
      <c r="E2" s="14" t="s">
        <v>4</v>
      </c>
      <c r="F2" s="37" t="s">
        <v>90</v>
      </c>
      <c r="G2" s="6"/>
      <c r="H2" s="30" t="s">
        <v>89</v>
      </c>
      <c r="I2" s="8" t="s">
        <v>6</v>
      </c>
      <c r="J2" s="14" t="s">
        <v>2</v>
      </c>
      <c r="K2" s="14" t="s">
        <v>3</v>
      </c>
      <c r="L2" s="14" t="s">
        <v>4</v>
      </c>
      <c r="M2" s="37" t="s">
        <v>90</v>
      </c>
    </row>
    <row r="3" spans="1:14" x14ac:dyDescent="0.3">
      <c r="A3" s="32">
        <v>449</v>
      </c>
      <c r="B3" s="9" t="s">
        <v>152</v>
      </c>
      <c r="C3" s="9">
        <v>12</v>
      </c>
      <c r="D3" s="9">
        <v>0</v>
      </c>
      <c r="E3" s="10">
        <v>4</v>
      </c>
      <c r="F3" s="33">
        <v>-4.4000000000000004</v>
      </c>
      <c r="G3" s="7"/>
      <c r="H3" s="32">
        <v>371</v>
      </c>
      <c r="I3" s="9" t="s">
        <v>15</v>
      </c>
      <c r="J3" s="9">
        <v>12</v>
      </c>
      <c r="K3" s="9">
        <v>0</v>
      </c>
      <c r="L3" s="9">
        <v>8</v>
      </c>
      <c r="M3" s="34">
        <v>-5.7</v>
      </c>
    </row>
    <row r="4" spans="1:14" x14ac:dyDescent="0.3">
      <c r="A4" s="32">
        <v>1095</v>
      </c>
      <c r="B4" s="9" t="s">
        <v>127</v>
      </c>
      <c r="C4" s="9">
        <v>24</v>
      </c>
      <c r="D4" s="9">
        <v>0</v>
      </c>
      <c r="E4" s="10">
        <v>6</v>
      </c>
      <c r="F4" s="33">
        <v>-3.1</v>
      </c>
      <c r="G4" s="7"/>
      <c r="H4" s="32">
        <v>2302</v>
      </c>
      <c r="I4" s="9" t="s">
        <v>161</v>
      </c>
      <c r="J4" s="9">
        <v>24</v>
      </c>
      <c r="K4" s="9">
        <v>0</v>
      </c>
      <c r="L4" s="9">
        <v>11</v>
      </c>
      <c r="M4" s="34">
        <v>-6.2</v>
      </c>
    </row>
    <row r="5" spans="1:14" x14ac:dyDescent="0.3">
      <c r="A5" s="32">
        <v>2193</v>
      </c>
      <c r="B5" s="9" t="s">
        <v>240</v>
      </c>
      <c r="C5" s="9">
        <v>24</v>
      </c>
      <c r="D5" s="9">
        <v>6</v>
      </c>
      <c r="E5" s="10">
        <v>24</v>
      </c>
      <c r="F5" s="33">
        <v>-0.9</v>
      </c>
      <c r="G5" s="7"/>
      <c r="H5" s="32">
        <v>2541</v>
      </c>
      <c r="I5" s="9" t="s">
        <v>162</v>
      </c>
      <c r="J5" s="9">
        <v>12</v>
      </c>
      <c r="K5" s="9">
        <v>0</v>
      </c>
      <c r="L5" s="9">
        <v>9</v>
      </c>
      <c r="M5" s="34">
        <v>-0.9</v>
      </c>
    </row>
    <row r="6" spans="1:14" x14ac:dyDescent="0.3">
      <c r="A6" s="32">
        <v>2195</v>
      </c>
      <c r="B6" s="9" t="s">
        <v>128</v>
      </c>
      <c r="C6" s="9">
        <v>12</v>
      </c>
      <c r="D6" s="9">
        <v>0</v>
      </c>
      <c r="E6" s="10">
        <v>0</v>
      </c>
      <c r="F6" s="33">
        <v>-2.2999999999999998</v>
      </c>
      <c r="G6" s="7"/>
      <c r="H6" s="30" t="s">
        <v>4</v>
      </c>
      <c r="I6" s="8"/>
      <c r="J6" s="8">
        <f>SUM(J3:J5)</f>
        <v>48</v>
      </c>
      <c r="K6" s="8">
        <f t="shared" ref="K6:L6" si="0">SUM(K3:K5)</f>
        <v>0</v>
      </c>
      <c r="L6" s="8">
        <f t="shared" si="0"/>
        <v>28</v>
      </c>
      <c r="M6" s="31"/>
    </row>
    <row r="7" spans="1:14" ht="14.4" thickBot="1" x14ac:dyDescent="0.35">
      <c r="A7" s="32">
        <v>2197</v>
      </c>
      <c r="B7" s="9" t="s">
        <v>153</v>
      </c>
      <c r="C7" s="9">
        <v>36</v>
      </c>
      <c r="D7" s="9">
        <v>3</v>
      </c>
      <c r="E7" s="10">
        <v>28</v>
      </c>
      <c r="F7" s="135">
        <v>3.1</v>
      </c>
      <c r="G7" s="7"/>
      <c r="H7" s="24"/>
      <c r="I7" s="17"/>
      <c r="J7" s="17"/>
      <c r="K7" s="17"/>
      <c r="L7" s="17"/>
      <c r="M7" s="26"/>
    </row>
    <row r="8" spans="1:14" ht="14.4" thickBot="1" x14ac:dyDescent="0.35">
      <c r="A8" s="32">
        <v>3006</v>
      </c>
      <c r="B8" s="9" t="s">
        <v>231</v>
      </c>
      <c r="C8" s="9">
        <v>24</v>
      </c>
      <c r="D8" s="9">
        <v>2</v>
      </c>
      <c r="E8" s="10">
        <v>29</v>
      </c>
      <c r="F8" s="135">
        <v>4.9000000000000004</v>
      </c>
      <c r="G8" s="7"/>
      <c r="H8" s="7"/>
      <c r="I8" s="7"/>
      <c r="J8" s="7"/>
      <c r="K8" s="7"/>
      <c r="L8" s="7"/>
      <c r="M8" s="7"/>
    </row>
    <row r="9" spans="1:14" x14ac:dyDescent="0.3">
      <c r="A9" s="32">
        <v>3680</v>
      </c>
      <c r="B9" s="9" t="s">
        <v>7</v>
      </c>
      <c r="C9" s="9">
        <v>24</v>
      </c>
      <c r="D9" s="9">
        <v>3</v>
      </c>
      <c r="E9" s="10">
        <v>21</v>
      </c>
      <c r="F9" s="33">
        <v>-1</v>
      </c>
      <c r="G9" s="7"/>
      <c r="H9" s="27" t="s">
        <v>96</v>
      </c>
      <c r="I9" s="28" t="s">
        <v>120</v>
      </c>
      <c r="J9" s="28" t="s">
        <v>16</v>
      </c>
      <c r="K9" s="28"/>
      <c r="L9" s="29">
        <f>L19/J19</f>
        <v>0.49166666666666664</v>
      </c>
      <c r="M9" s="117" t="s">
        <v>229</v>
      </c>
    </row>
    <row r="10" spans="1:14" x14ac:dyDescent="0.3">
      <c r="A10" s="30" t="s">
        <v>4</v>
      </c>
      <c r="B10" s="8"/>
      <c r="C10" s="8">
        <f>SUM(C3:C9)</f>
        <v>156</v>
      </c>
      <c r="D10" s="8">
        <f>SUM(D3:D9)</f>
        <v>14</v>
      </c>
      <c r="E10" s="8">
        <f>SUM(E3:E9)</f>
        <v>112</v>
      </c>
      <c r="F10" s="31"/>
      <c r="G10" s="7"/>
      <c r="H10" s="30" t="s">
        <v>89</v>
      </c>
      <c r="I10" s="8" t="s">
        <v>6</v>
      </c>
      <c r="J10" s="14" t="s">
        <v>2</v>
      </c>
      <c r="K10" s="14" t="s">
        <v>3</v>
      </c>
      <c r="L10" s="14" t="s">
        <v>4</v>
      </c>
      <c r="M10" s="37" t="s">
        <v>90</v>
      </c>
    </row>
    <row r="11" spans="1:14" ht="14.4" thickBot="1" x14ac:dyDescent="0.35">
      <c r="A11" s="24"/>
      <c r="B11" s="17"/>
      <c r="C11" s="17"/>
      <c r="D11" s="17"/>
      <c r="E11" s="17"/>
      <c r="F11" s="26"/>
      <c r="G11" s="7"/>
      <c r="H11" s="32">
        <v>213</v>
      </c>
      <c r="I11" s="9" t="s">
        <v>163</v>
      </c>
      <c r="J11" s="9">
        <v>12</v>
      </c>
      <c r="K11" s="9">
        <v>1</v>
      </c>
      <c r="L11" s="9">
        <v>3</v>
      </c>
      <c r="M11" s="34">
        <v>-3.9</v>
      </c>
    </row>
    <row r="12" spans="1:14" ht="14.4" thickBot="1" x14ac:dyDescent="0.35">
      <c r="A12" s="7"/>
      <c r="B12" s="7"/>
      <c r="C12" s="7"/>
      <c r="D12" s="7"/>
      <c r="E12" s="7"/>
      <c r="F12" s="7"/>
      <c r="G12" s="7"/>
      <c r="H12" s="32">
        <v>316</v>
      </c>
      <c r="I12" s="9" t="s">
        <v>17</v>
      </c>
      <c r="J12" s="9">
        <v>12</v>
      </c>
      <c r="K12" s="9">
        <v>1</v>
      </c>
      <c r="L12" s="9">
        <v>7</v>
      </c>
      <c r="M12" s="34">
        <v>0</v>
      </c>
    </row>
    <row r="13" spans="1:14" x14ac:dyDescent="0.3">
      <c r="A13" s="27" t="s">
        <v>91</v>
      </c>
      <c r="B13" s="28" t="s">
        <v>92</v>
      </c>
      <c r="C13" s="28" t="s">
        <v>0</v>
      </c>
      <c r="D13" s="28"/>
      <c r="E13" s="29">
        <f>E28/C28</f>
        <v>0.59920634920634919</v>
      </c>
      <c r="F13" s="117" t="s">
        <v>229</v>
      </c>
      <c r="G13" s="7"/>
      <c r="H13" s="32">
        <v>1496</v>
      </c>
      <c r="I13" s="9" t="s">
        <v>18</v>
      </c>
      <c r="J13" s="9">
        <v>12</v>
      </c>
      <c r="K13" s="9">
        <v>0</v>
      </c>
      <c r="L13" s="9">
        <v>0</v>
      </c>
      <c r="M13" s="34">
        <v>-20.8</v>
      </c>
    </row>
    <row r="14" spans="1:14" x14ac:dyDescent="0.3">
      <c r="A14" s="30" t="s">
        <v>89</v>
      </c>
      <c r="B14" s="8" t="s">
        <v>6</v>
      </c>
      <c r="C14" s="14" t="s">
        <v>2</v>
      </c>
      <c r="D14" s="14" t="s">
        <v>3</v>
      </c>
      <c r="E14" s="14" t="s">
        <v>4</v>
      </c>
      <c r="F14" s="37" t="s">
        <v>90</v>
      </c>
      <c r="G14" s="7"/>
      <c r="H14" s="32">
        <v>2172</v>
      </c>
      <c r="I14" s="9" t="s">
        <v>164</v>
      </c>
      <c r="J14" s="9">
        <v>12</v>
      </c>
      <c r="K14" s="9">
        <v>0</v>
      </c>
      <c r="L14" s="9">
        <v>7</v>
      </c>
      <c r="M14" s="34">
        <v>-13.2</v>
      </c>
    </row>
    <row r="15" spans="1:14" x14ac:dyDescent="0.3">
      <c r="A15" s="32">
        <v>407</v>
      </c>
      <c r="B15" s="9" t="s">
        <v>154</v>
      </c>
      <c r="C15" s="9">
        <v>24</v>
      </c>
      <c r="D15" s="9">
        <v>0</v>
      </c>
      <c r="E15" s="9">
        <v>12</v>
      </c>
      <c r="F15" s="34">
        <v>-2.7</v>
      </c>
      <c r="G15" s="7"/>
      <c r="H15" s="32">
        <v>2216</v>
      </c>
      <c r="I15" s="9" t="s">
        <v>19</v>
      </c>
      <c r="J15" s="9">
        <v>12</v>
      </c>
      <c r="K15" s="9">
        <v>0</v>
      </c>
      <c r="L15" s="9">
        <v>7</v>
      </c>
      <c r="M15" s="34">
        <v>-1.7</v>
      </c>
    </row>
    <row r="16" spans="1:14" x14ac:dyDescent="0.3">
      <c r="A16" s="32">
        <v>528</v>
      </c>
      <c r="B16" s="9" t="s">
        <v>155</v>
      </c>
      <c r="C16" s="9">
        <v>24</v>
      </c>
      <c r="D16" s="9">
        <v>0</v>
      </c>
      <c r="E16" s="9">
        <v>14</v>
      </c>
      <c r="F16" s="34">
        <v>-4.8</v>
      </c>
      <c r="G16" s="7"/>
      <c r="H16" s="32">
        <v>2415</v>
      </c>
      <c r="I16" s="9" t="s">
        <v>227</v>
      </c>
      <c r="J16" s="9">
        <v>12</v>
      </c>
      <c r="K16" s="9">
        <v>1</v>
      </c>
      <c r="L16" s="9">
        <v>3</v>
      </c>
      <c r="M16" s="34">
        <v>-8.1999999999999993</v>
      </c>
    </row>
    <row r="17" spans="1:14" x14ac:dyDescent="0.3">
      <c r="A17" s="32">
        <v>1395</v>
      </c>
      <c r="B17" s="9" t="s">
        <v>156</v>
      </c>
      <c r="C17" s="9">
        <v>48</v>
      </c>
      <c r="D17" s="9">
        <v>1</v>
      </c>
      <c r="E17" s="9">
        <v>23</v>
      </c>
      <c r="F17" s="34">
        <v>-4</v>
      </c>
      <c r="G17" s="7"/>
      <c r="H17" s="32">
        <v>2705</v>
      </c>
      <c r="I17" s="9" t="s">
        <v>232</v>
      </c>
      <c r="J17" s="9">
        <v>12</v>
      </c>
      <c r="K17" s="9">
        <v>1</v>
      </c>
      <c r="L17" s="9">
        <v>13</v>
      </c>
      <c r="M17" s="34">
        <v>-0.7</v>
      </c>
    </row>
    <row r="18" spans="1:14" x14ac:dyDescent="0.3">
      <c r="A18" s="32">
        <v>2202</v>
      </c>
      <c r="B18" s="9" t="s">
        <v>157</v>
      </c>
      <c r="C18" s="9">
        <v>12</v>
      </c>
      <c r="D18" s="9">
        <v>1</v>
      </c>
      <c r="E18" s="9">
        <v>4</v>
      </c>
      <c r="F18" s="34">
        <v>-9.1999999999999993</v>
      </c>
      <c r="G18" s="7"/>
      <c r="H18" s="32">
        <v>3298</v>
      </c>
      <c r="I18" s="9" t="s">
        <v>165</v>
      </c>
      <c r="J18" s="9">
        <v>36</v>
      </c>
      <c r="K18" s="9">
        <v>0</v>
      </c>
      <c r="L18" s="9">
        <v>19</v>
      </c>
      <c r="M18" s="34">
        <v>-2.2999999999999998</v>
      </c>
    </row>
    <row r="19" spans="1:14" x14ac:dyDescent="0.3">
      <c r="A19" s="32">
        <v>2292</v>
      </c>
      <c r="B19" s="9" t="s">
        <v>158</v>
      </c>
      <c r="C19" s="9">
        <v>12</v>
      </c>
      <c r="D19" s="9">
        <v>1</v>
      </c>
      <c r="E19" s="9">
        <v>7</v>
      </c>
      <c r="F19" s="34">
        <v>0</v>
      </c>
      <c r="G19" s="7"/>
      <c r="H19" s="30" t="s">
        <v>4</v>
      </c>
      <c r="I19" s="8"/>
      <c r="J19" s="8">
        <f>SUM(J11:J18)</f>
        <v>120</v>
      </c>
      <c r="K19" s="8">
        <f>SUM(K11:K18)</f>
        <v>4</v>
      </c>
      <c r="L19" s="8">
        <f t="shared" ref="L19" si="1">SUM(L11:L18)</f>
        <v>59</v>
      </c>
      <c r="M19" s="31"/>
    </row>
    <row r="20" spans="1:14" ht="14.4" thickBot="1" x14ac:dyDescent="0.35">
      <c r="A20" s="32">
        <v>2306</v>
      </c>
      <c r="B20" s="9" t="s">
        <v>11</v>
      </c>
      <c r="C20" s="9">
        <v>12</v>
      </c>
      <c r="D20" s="9">
        <v>0</v>
      </c>
      <c r="E20" s="9">
        <v>9</v>
      </c>
      <c r="F20" s="34">
        <v>-5.0999999999999996</v>
      </c>
      <c r="G20" s="7"/>
      <c r="H20" s="24"/>
      <c r="I20" s="17"/>
      <c r="J20" s="17"/>
      <c r="K20" s="17"/>
      <c r="L20" s="17"/>
      <c r="M20" s="26"/>
    </row>
    <row r="21" spans="1:14" ht="14.4" thickBot="1" x14ac:dyDescent="0.35">
      <c r="A21" s="32">
        <v>2309</v>
      </c>
      <c r="B21" s="9" t="s">
        <v>129</v>
      </c>
      <c r="C21" s="9">
        <v>12</v>
      </c>
      <c r="D21" s="9">
        <v>0</v>
      </c>
      <c r="E21" s="9">
        <v>9</v>
      </c>
      <c r="F21" s="34">
        <v>-8.3000000000000007</v>
      </c>
      <c r="G21" s="7"/>
      <c r="M21" s="7"/>
    </row>
    <row r="22" spans="1:14" x14ac:dyDescent="0.3">
      <c r="A22" s="32">
        <v>3031</v>
      </c>
      <c r="B22" s="9" t="s">
        <v>159</v>
      </c>
      <c r="C22" s="9">
        <v>12</v>
      </c>
      <c r="D22" s="9">
        <v>1</v>
      </c>
      <c r="E22" s="9">
        <v>10</v>
      </c>
      <c r="F22" s="34">
        <v>-3.4</v>
      </c>
      <c r="G22" s="7"/>
      <c r="H22" s="27" t="s">
        <v>99</v>
      </c>
      <c r="I22" s="28" t="s">
        <v>146</v>
      </c>
      <c r="J22" s="28" t="s">
        <v>20</v>
      </c>
      <c r="K22" s="28"/>
      <c r="L22" s="29">
        <f>L31/J31</f>
        <v>0.49666666666666665</v>
      </c>
      <c r="M22" s="117" t="s">
        <v>229</v>
      </c>
    </row>
    <row r="23" spans="1:14" x14ac:dyDescent="0.3">
      <c r="A23" s="32">
        <v>3458</v>
      </c>
      <c r="B23" s="9" t="s">
        <v>130</v>
      </c>
      <c r="C23" s="9">
        <v>24</v>
      </c>
      <c r="D23" s="9">
        <v>1</v>
      </c>
      <c r="E23" s="9">
        <v>10</v>
      </c>
      <c r="F23" s="34">
        <v>-11.2</v>
      </c>
      <c r="G23" s="7"/>
      <c r="H23" s="30" t="s">
        <v>89</v>
      </c>
      <c r="I23" s="8" t="s">
        <v>6</v>
      </c>
      <c r="J23" s="14" t="s">
        <v>2</v>
      </c>
      <c r="K23" s="14" t="s">
        <v>3</v>
      </c>
      <c r="L23" s="14" t="s">
        <v>4</v>
      </c>
      <c r="M23" s="37" t="s">
        <v>90</v>
      </c>
      <c r="N23" s="6"/>
    </row>
    <row r="24" spans="1:14" x14ac:dyDescent="0.3">
      <c r="A24" s="32">
        <v>3925</v>
      </c>
      <c r="B24" s="9" t="s">
        <v>241</v>
      </c>
      <c r="C24" s="9">
        <v>12</v>
      </c>
      <c r="D24" s="9">
        <v>1</v>
      </c>
      <c r="E24" s="9">
        <v>14</v>
      </c>
      <c r="F24" s="136">
        <v>2.9</v>
      </c>
      <c r="G24" s="7"/>
      <c r="H24" s="32">
        <v>431</v>
      </c>
      <c r="I24" s="9" t="s">
        <v>166</v>
      </c>
      <c r="J24" s="9">
        <v>36</v>
      </c>
      <c r="K24" s="9">
        <v>0</v>
      </c>
      <c r="L24" s="9">
        <v>14</v>
      </c>
      <c r="M24" s="34">
        <v>-3.8</v>
      </c>
      <c r="N24" s="6"/>
    </row>
    <row r="25" spans="1:14" x14ac:dyDescent="0.3">
      <c r="A25" s="32">
        <v>3986</v>
      </c>
      <c r="B25" s="9" t="s">
        <v>121</v>
      </c>
      <c r="C25" s="9">
        <v>24</v>
      </c>
      <c r="D25" s="9">
        <v>1</v>
      </c>
      <c r="E25" s="9">
        <v>9</v>
      </c>
      <c r="F25" s="34">
        <v>-5.2</v>
      </c>
      <c r="G25" s="7"/>
      <c r="H25" s="32">
        <v>444</v>
      </c>
      <c r="I25" s="9" t="s">
        <v>21</v>
      </c>
      <c r="J25" s="9">
        <v>24</v>
      </c>
      <c r="K25" s="9">
        <v>5</v>
      </c>
      <c r="L25" s="9">
        <v>9</v>
      </c>
      <c r="M25" s="34">
        <v>-14.6</v>
      </c>
    </row>
    <row r="26" spans="1:14" x14ac:dyDescent="0.3">
      <c r="A26" s="32">
        <v>4014</v>
      </c>
      <c r="B26" s="9" t="s">
        <v>242</v>
      </c>
      <c r="C26" s="9">
        <v>12</v>
      </c>
      <c r="D26" s="9">
        <v>4</v>
      </c>
      <c r="E26" s="9">
        <v>15</v>
      </c>
      <c r="F26" s="136">
        <v>8</v>
      </c>
      <c r="G26" s="7"/>
      <c r="H26" s="32">
        <v>711</v>
      </c>
      <c r="I26" s="9" t="s">
        <v>22</v>
      </c>
      <c r="J26" s="9">
        <v>72</v>
      </c>
      <c r="K26" s="9">
        <v>2</v>
      </c>
      <c r="L26" s="9">
        <v>49</v>
      </c>
      <c r="M26" s="136">
        <v>1.3</v>
      </c>
    </row>
    <row r="27" spans="1:14" x14ac:dyDescent="0.3">
      <c r="A27" s="32">
        <v>4289</v>
      </c>
      <c r="B27" s="9" t="s">
        <v>160</v>
      </c>
      <c r="C27" s="9">
        <v>24</v>
      </c>
      <c r="D27" s="9">
        <v>4</v>
      </c>
      <c r="E27" s="9">
        <v>15</v>
      </c>
      <c r="F27" s="34">
        <v>-5.4</v>
      </c>
      <c r="G27" s="7"/>
      <c r="H27" s="32">
        <v>1442</v>
      </c>
      <c r="I27" s="9" t="s">
        <v>24</v>
      </c>
      <c r="J27" s="9">
        <v>48</v>
      </c>
      <c r="K27" s="9">
        <v>0</v>
      </c>
      <c r="L27" s="9">
        <v>12</v>
      </c>
      <c r="M27" s="34">
        <v>-3</v>
      </c>
    </row>
    <row r="28" spans="1:14" x14ac:dyDescent="0.3">
      <c r="A28" s="30" t="s">
        <v>4</v>
      </c>
      <c r="B28" s="8"/>
      <c r="C28" s="8">
        <f>SUM(C15:C27)</f>
        <v>252</v>
      </c>
      <c r="D28" s="8">
        <f>SUM(D15:D27)</f>
        <v>15</v>
      </c>
      <c r="E28" s="8">
        <f t="shared" ref="E28" si="2">SUM(E15:E27)</f>
        <v>151</v>
      </c>
      <c r="F28" s="31"/>
      <c r="G28" s="7"/>
      <c r="H28" s="32">
        <v>2051</v>
      </c>
      <c r="I28" s="9" t="s">
        <v>131</v>
      </c>
      <c r="J28" s="9">
        <v>72</v>
      </c>
      <c r="K28" s="9">
        <v>5</v>
      </c>
      <c r="L28" s="9">
        <v>36</v>
      </c>
      <c r="M28" s="34">
        <v>-1.4</v>
      </c>
    </row>
    <row r="29" spans="1:14" ht="14.4" thickBot="1" x14ac:dyDescent="0.35">
      <c r="A29" s="24"/>
      <c r="B29" s="17"/>
      <c r="C29" s="17"/>
      <c r="D29" s="17"/>
      <c r="E29" s="17"/>
      <c r="F29" s="26"/>
      <c r="G29" s="7"/>
      <c r="H29" s="32">
        <v>2869</v>
      </c>
      <c r="I29" s="9" t="s">
        <v>167</v>
      </c>
      <c r="J29" s="9">
        <v>12</v>
      </c>
      <c r="K29" s="9">
        <v>2</v>
      </c>
      <c r="L29" s="9">
        <v>11</v>
      </c>
      <c r="M29" s="34">
        <v>-4.0999999999999996</v>
      </c>
    </row>
    <row r="30" spans="1:14" ht="14.4" thickBot="1" x14ac:dyDescent="0.35">
      <c r="A30" s="7"/>
      <c r="B30" s="7"/>
      <c r="C30" s="7"/>
      <c r="D30" s="7"/>
      <c r="E30" s="7"/>
      <c r="F30" s="7"/>
      <c r="G30" s="7"/>
      <c r="H30" s="32">
        <v>2875</v>
      </c>
      <c r="I30" s="9" t="s">
        <v>168</v>
      </c>
      <c r="J30" s="9">
        <v>36</v>
      </c>
      <c r="K30" s="9">
        <v>4</v>
      </c>
      <c r="L30" s="9">
        <v>18</v>
      </c>
      <c r="M30" s="34">
        <v>-4.8</v>
      </c>
    </row>
    <row r="31" spans="1:14" x14ac:dyDescent="0.3">
      <c r="A31" s="27" t="s">
        <v>95</v>
      </c>
      <c r="B31" s="28" t="s">
        <v>228</v>
      </c>
      <c r="C31" s="28" t="s">
        <v>8</v>
      </c>
      <c r="D31" s="28"/>
      <c r="E31" s="29">
        <f>E38/C38</f>
        <v>0.76666666666666672</v>
      </c>
      <c r="F31" s="117" t="s">
        <v>229</v>
      </c>
      <c r="G31" s="7"/>
      <c r="H31" s="30" t="s">
        <v>4</v>
      </c>
      <c r="I31" s="8"/>
      <c r="J31" s="8">
        <f>SUM(J24:J30)</f>
        <v>300</v>
      </c>
      <c r="K31" s="8">
        <f>SUM(K24:K30)</f>
        <v>18</v>
      </c>
      <c r="L31" s="8">
        <f>SUM(L24:L30)</f>
        <v>149</v>
      </c>
      <c r="M31" s="31"/>
    </row>
    <row r="32" spans="1:14" ht="14.4" thickBot="1" x14ac:dyDescent="0.35">
      <c r="A32" s="30" t="s">
        <v>89</v>
      </c>
      <c r="B32" s="8"/>
      <c r="C32" s="14" t="s">
        <v>2</v>
      </c>
      <c r="D32" s="14" t="s">
        <v>3</v>
      </c>
      <c r="E32" s="14" t="s">
        <v>4</v>
      </c>
      <c r="F32" s="37" t="s">
        <v>90</v>
      </c>
      <c r="G32" s="7"/>
      <c r="H32" s="24"/>
      <c r="I32" s="17"/>
      <c r="J32" s="17"/>
      <c r="K32" s="17"/>
      <c r="L32" s="17"/>
      <c r="M32" s="26"/>
    </row>
    <row r="33" spans="1:14" ht="14.4" thickBot="1" x14ac:dyDescent="0.35">
      <c r="A33" s="32">
        <v>600</v>
      </c>
      <c r="B33" s="9" t="s">
        <v>13</v>
      </c>
      <c r="C33" s="9">
        <v>36</v>
      </c>
      <c r="D33" s="9">
        <v>4</v>
      </c>
      <c r="E33" s="9">
        <v>24</v>
      </c>
      <c r="F33" s="136">
        <v>1.6</v>
      </c>
      <c r="G33" s="7"/>
      <c r="H33" s="7"/>
      <c r="I33" s="7"/>
      <c r="J33" s="7"/>
      <c r="K33" s="7"/>
      <c r="L33" s="7"/>
      <c r="M33" s="7"/>
    </row>
    <row r="34" spans="1:14" x14ac:dyDescent="0.3">
      <c r="A34" s="32">
        <v>2227</v>
      </c>
      <c r="B34" s="9" t="s">
        <v>243</v>
      </c>
      <c r="C34" s="9">
        <v>12</v>
      </c>
      <c r="D34" s="9">
        <v>4</v>
      </c>
      <c r="E34" s="9">
        <v>13</v>
      </c>
      <c r="F34" s="34">
        <v>-17.899999999999999</v>
      </c>
      <c r="G34" s="7"/>
      <c r="H34" s="27" t="s">
        <v>102</v>
      </c>
      <c r="I34" s="28" t="s">
        <v>147</v>
      </c>
      <c r="J34" s="28" t="s">
        <v>16</v>
      </c>
      <c r="K34" s="28"/>
      <c r="L34" s="29">
        <f>L42/J42</f>
        <v>0.52777777777777779</v>
      </c>
      <c r="M34" s="117" t="s">
        <v>229</v>
      </c>
    </row>
    <row r="35" spans="1:14" x14ac:dyDescent="0.3">
      <c r="A35" s="32">
        <v>2271</v>
      </c>
      <c r="B35" s="9" t="s">
        <v>244</v>
      </c>
      <c r="C35" s="9">
        <v>24</v>
      </c>
      <c r="D35" s="9">
        <v>2</v>
      </c>
      <c r="E35" s="9">
        <v>33</v>
      </c>
      <c r="F35" s="34">
        <v>-8.5</v>
      </c>
      <c r="G35" s="7"/>
      <c r="H35" s="30" t="s">
        <v>89</v>
      </c>
      <c r="I35" s="8" t="s">
        <v>6</v>
      </c>
      <c r="J35" s="14" t="s">
        <v>2</v>
      </c>
      <c r="K35" s="14" t="s">
        <v>3</v>
      </c>
      <c r="L35" s="14" t="s">
        <v>4</v>
      </c>
      <c r="M35" s="37" t="s">
        <v>90</v>
      </c>
    </row>
    <row r="36" spans="1:14" x14ac:dyDescent="0.3">
      <c r="A36" s="32">
        <v>2279</v>
      </c>
      <c r="B36" s="9" t="s">
        <v>118</v>
      </c>
      <c r="C36" s="9">
        <v>24</v>
      </c>
      <c r="D36" s="9">
        <v>0</v>
      </c>
      <c r="E36" s="9">
        <v>0</v>
      </c>
      <c r="F36" s="34">
        <v>-2.9</v>
      </c>
      <c r="G36" s="7"/>
      <c r="H36" s="32">
        <v>2122</v>
      </c>
      <c r="I36" s="9" t="s">
        <v>28</v>
      </c>
      <c r="J36" s="9">
        <v>36</v>
      </c>
      <c r="K36" s="9">
        <v>0</v>
      </c>
      <c r="L36" s="9">
        <v>12</v>
      </c>
      <c r="M36" s="34">
        <v>-2.4</v>
      </c>
    </row>
    <row r="37" spans="1:14" x14ac:dyDescent="0.3">
      <c r="A37" s="32">
        <v>4285</v>
      </c>
      <c r="B37" s="9" t="s">
        <v>169</v>
      </c>
      <c r="C37" s="9">
        <v>24</v>
      </c>
      <c r="D37" s="9">
        <v>1</v>
      </c>
      <c r="E37" s="9">
        <v>22</v>
      </c>
      <c r="F37" s="34">
        <v>-3.2</v>
      </c>
      <c r="G37" s="7"/>
      <c r="H37" s="32">
        <v>2217</v>
      </c>
      <c r="I37" s="9" t="s">
        <v>30</v>
      </c>
      <c r="J37" s="9">
        <v>12</v>
      </c>
      <c r="K37" s="9">
        <v>0</v>
      </c>
      <c r="L37" s="9">
        <v>1</v>
      </c>
      <c r="M37" s="34">
        <v>-11.5</v>
      </c>
    </row>
    <row r="38" spans="1:14" x14ac:dyDescent="0.3">
      <c r="A38" s="30" t="s">
        <v>4</v>
      </c>
      <c r="B38" s="8"/>
      <c r="C38" s="8">
        <f>SUM(C33:C37)</f>
        <v>120</v>
      </c>
      <c r="D38" s="8">
        <f>SUM(D33:D37)</f>
        <v>11</v>
      </c>
      <c r="E38" s="8">
        <f t="shared" ref="E38" si="3">SUM(E33:E37)</f>
        <v>92</v>
      </c>
      <c r="F38" s="31"/>
      <c r="G38" s="7"/>
      <c r="H38" s="32">
        <v>2259</v>
      </c>
      <c r="I38" s="9" t="s">
        <v>31</v>
      </c>
      <c r="J38" s="9">
        <v>12</v>
      </c>
      <c r="K38" s="9">
        <v>1</v>
      </c>
      <c r="L38" s="9">
        <v>7</v>
      </c>
      <c r="M38" s="34">
        <v>-9.8000000000000007</v>
      </c>
    </row>
    <row r="39" spans="1:14" ht="14.4" thickBot="1" x14ac:dyDescent="0.35">
      <c r="A39" s="24"/>
      <c r="B39" s="17"/>
      <c r="C39" s="17"/>
      <c r="D39" s="17"/>
      <c r="E39" s="17"/>
      <c r="F39" s="26"/>
      <c r="G39" s="7"/>
      <c r="H39" s="32">
        <v>2282</v>
      </c>
      <c r="I39" s="9" t="s">
        <v>174</v>
      </c>
      <c r="J39" s="9">
        <v>12</v>
      </c>
      <c r="K39" s="9">
        <v>3</v>
      </c>
      <c r="L39" s="9">
        <v>6</v>
      </c>
      <c r="M39" s="34">
        <v>-10.4</v>
      </c>
    </row>
    <row r="40" spans="1:14" ht="14.4" thickBot="1" x14ac:dyDescent="0.35">
      <c r="A40" s="7"/>
      <c r="B40" s="7"/>
      <c r="C40" s="7"/>
      <c r="D40" s="7"/>
      <c r="E40" s="7"/>
      <c r="F40" s="7"/>
      <c r="G40" s="7"/>
      <c r="H40" s="32">
        <v>4003</v>
      </c>
      <c r="I40" s="9" t="s">
        <v>175</v>
      </c>
      <c r="J40" s="9">
        <v>24</v>
      </c>
      <c r="K40" s="9">
        <v>7</v>
      </c>
      <c r="L40" s="9">
        <v>18</v>
      </c>
      <c r="M40" s="34">
        <v>-4.7</v>
      </c>
    </row>
    <row r="41" spans="1:14" x14ac:dyDescent="0.3">
      <c r="A41" s="27" t="s">
        <v>97</v>
      </c>
      <c r="B41" s="28" t="s">
        <v>98</v>
      </c>
      <c r="C41" s="28" t="s">
        <v>1</v>
      </c>
      <c r="D41" s="28"/>
      <c r="E41" s="29">
        <f>E49/C49</f>
        <v>0.88888888888888884</v>
      </c>
      <c r="F41" s="117" t="s">
        <v>229</v>
      </c>
      <c r="G41" s="7"/>
      <c r="H41" s="32">
        <v>4204</v>
      </c>
      <c r="I41" s="9" t="s">
        <v>250</v>
      </c>
      <c r="J41" s="9">
        <v>12</v>
      </c>
      <c r="K41" s="9">
        <v>3</v>
      </c>
      <c r="L41" s="9">
        <v>13</v>
      </c>
      <c r="M41" s="34">
        <v>-6.7</v>
      </c>
    </row>
    <row r="42" spans="1:14" x14ac:dyDescent="0.3">
      <c r="A42" s="30" t="s">
        <v>89</v>
      </c>
      <c r="B42" s="8" t="s">
        <v>6</v>
      </c>
      <c r="C42" s="14" t="s">
        <v>2</v>
      </c>
      <c r="D42" s="14" t="s">
        <v>3</v>
      </c>
      <c r="E42" s="14" t="s">
        <v>4</v>
      </c>
      <c r="F42" s="37" t="s">
        <v>90</v>
      </c>
      <c r="G42" s="7"/>
      <c r="H42" s="30" t="s">
        <v>4</v>
      </c>
      <c r="I42" s="8"/>
      <c r="J42" s="8">
        <f>SUM(J36:J41)</f>
        <v>108</v>
      </c>
      <c r="K42" s="8">
        <f>SUM(K36:K41)</f>
        <v>14</v>
      </c>
      <c r="L42" s="8">
        <f t="shared" ref="L42" si="4">SUM(L36:L41)</f>
        <v>57</v>
      </c>
      <c r="M42" s="31"/>
    </row>
    <row r="43" spans="1:14" ht="14.4" thickBot="1" x14ac:dyDescent="0.35">
      <c r="A43" s="32">
        <v>463</v>
      </c>
      <c r="B43" s="9" t="s">
        <v>262</v>
      </c>
      <c r="C43" s="9">
        <v>12</v>
      </c>
      <c r="D43" s="9">
        <v>1</v>
      </c>
      <c r="E43" s="9">
        <v>19</v>
      </c>
      <c r="F43" s="136">
        <v>1.8</v>
      </c>
      <c r="G43" s="7"/>
      <c r="H43" s="24"/>
      <c r="I43" s="17"/>
      <c r="J43" s="17"/>
      <c r="K43" s="17"/>
      <c r="L43" s="17"/>
      <c r="M43" s="26"/>
    </row>
    <row r="44" spans="1:14" ht="14.4" thickBot="1" x14ac:dyDescent="0.35">
      <c r="A44" s="32">
        <v>468</v>
      </c>
      <c r="B44" s="9" t="s">
        <v>170</v>
      </c>
      <c r="C44" s="9">
        <v>12</v>
      </c>
      <c r="D44" s="9">
        <v>2</v>
      </c>
      <c r="E44" s="9">
        <v>5</v>
      </c>
      <c r="F44" s="34">
        <v>-13.7</v>
      </c>
      <c r="G44" s="7"/>
      <c r="M44" s="7"/>
    </row>
    <row r="45" spans="1:14" x14ac:dyDescent="0.3">
      <c r="A45" s="32">
        <v>1034</v>
      </c>
      <c r="B45" s="9" t="s">
        <v>171</v>
      </c>
      <c r="C45" s="9">
        <v>12</v>
      </c>
      <c r="D45" s="9">
        <v>0</v>
      </c>
      <c r="E45" s="9">
        <v>6</v>
      </c>
      <c r="F45" s="34">
        <v>-18.3</v>
      </c>
      <c r="G45" s="7"/>
      <c r="H45" s="27" t="s">
        <v>103</v>
      </c>
      <c r="I45" s="115" t="s">
        <v>140</v>
      </c>
      <c r="J45" s="28" t="s">
        <v>16</v>
      </c>
      <c r="K45" s="28"/>
      <c r="L45" s="29">
        <f>L55/J55</f>
        <v>0.85784313725490191</v>
      </c>
      <c r="M45" s="117" t="s">
        <v>229</v>
      </c>
    </row>
    <row r="46" spans="1:14" x14ac:dyDescent="0.3">
      <c r="A46" s="32">
        <v>2168</v>
      </c>
      <c r="B46" s="9" t="s">
        <v>172</v>
      </c>
      <c r="C46" s="9">
        <v>24</v>
      </c>
      <c r="D46" s="9">
        <v>0</v>
      </c>
      <c r="E46" s="9">
        <v>17</v>
      </c>
      <c r="F46" s="136">
        <v>0.9</v>
      </c>
      <c r="G46" s="7"/>
      <c r="H46" s="30" t="s">
        <v>89</v>
      </c>
      <c r="I46" s="8" t="s">
        <v>6</v>
      </c>
      <c r="J46" s="14" t="s">
        <v>2</v>
      </c>
      <c r="K46" s="14" t="s">
        <v>3</v>
      </c>
      <c r="L46" s="14" t="s">
        <v>4</v>
      </c>
      <c r="M46" s="37" t="s">
        <v>90</v>
      </c>
      <c r="N46" s="6"/>
    </row>
    <row r="47" spans="1:14" x14ac:dyDescent="0.3">
      <c r="A47" s="32">
        <v>2171</v>
      </c>
      <c r="B47" s="9" t="s">
        <v>173</v>
      </c>
      <c r="C47" s="9">
        <v>24</v>
      </c>
      <c r="D47" s="9">
        <v>0</v>
      </c>
      <c r="E47" s="9">
        <v>22</v>
      </c>
      <c r="F47" s="34">
        <v>-0.9</v>
      </c>
      <c r="G47" s="7"/>
      <c r="H47" s="32">
        <v>555</v>
      </c>
      <c r="I47" s="9" t="s">
        <v>261</v>
      </c>
      <c r="J47" s="9">
        <v>12</v>
      </c>
      <c r="K47" s="9">
        <v>1</v>
      </c>
      <c r="L47" s="9">
        <v>32</v>
      </c>
      <c r="M47" s="136">
        <v>2.9</v>
      </c>
    </row>
    <row r="48" spans="1:14" x14ac:dyDescent="0.3">
      <c r="A48" s="32">
        <v>3665</v>
      </c>
      <c r="B48" s="9" t="s">
        <v>245</v>
      </c>
      <c r="C48" s="9">
        <v>24</v>
      </c>
      <c r="D48" s="9">
        <v>4</v>
      </c>
      <c r="E48" s="9">
        <v>27</v>
      </c>
      <c r="F48" s="34">
        <v>0</v>
      </c>
      <c r="G48" s="7"/>
      <c r="H48" s="32">
        <v>2117</v>
      </c>
      <c r="I48" s="9" t="s">
        <v>251</v>
      </c>
      <c r="J48" s="9">
        <v>24</v>
      </c>
      <c r="K48" s="9">
        <v>5</v>
      </c>
      <c r="L48" s="9">
        <v>25</v>
      </c>
      <c r="M48" s="136">
        <v>0.3</v>
      </c>
    </row>
    <row r="49" spans="1:13" x14ac:dyDescent="0.3">
      <c r="A49" s="30" t="s">
        <v>4</v>
      </c>
      <c r="B49" s="8"/>
      <c r="C49" s="8">
        <f>SUM(C43:C48)</f>
        <v>108</v>
      </c>
      <c r="D49" s="8">
        <f>SUM(D43:D48)</f>
        <v>7</v>
      </c>
      <c r="E49" s="8">
        <f t="shared" ref="E49" si="5">SUM(E43:E48)</f>
        <v>96</v>
      </c>
      <c r="F49" s="31"/>
      <c r="G49" s="7"/>
      <c r="H49" s="32">
        <v>2164</v>
      </c>
      <c r="I49" s="9" t="s">
        <v>233</v>
      </c>
      <c r="J49" s="9">
        <v>12</v>
      </c>
      <c r="K49" s="9">
        <v>0</v>
      </c>
      <c r="L49" s="9">
        <v>19</v>
      </c>
      <c r="M49" s="34">
        <v>-3.3</v>
      </c>
    </row>
    <row r="50" spans="1:13" ht="14.4" thickBot="1" x14ac:dyDescent="0.35">
      <c r="A50" s="24"/>
      <c r="B50" s="17"/>
      <c r="C50" s="17"/>
      <c r="D50" s="17"/>
      <c r="E50" s="17"/>
      <c r="F50" s="26"/>
      <c r="G50" s="7"/>
      <c r="H50" s="32">
        <v>2207</v>
      </c>
      <c r="I50" s="9" t="s">
        <v>33</v>
      </c>
      <c r="J50" s="9">
        <v>12</v>
      </c>
      <c r="K50" s="9">
        <v>0</v>
      </c>
      <c r="L50" s="9">
        <v>1</v>
      </c>
      <c r="M50" s="34">
        <v>-4.0999999999999996</v>
      </c>
    </row>
    <row r="51" spans="1:13" ht="14.4" thickBot="1" x14ac:dyDescent="0.35">
      <c r="A51" s="7"/>
      <c r="B51" s="7"/>
      <c r="C51" s="7"/>
      <c r="D51" s="7"/>
      <c r="E51" s="7"/>
      <c r="F51" s="7"/>
      <c r="G51" s="7"/>
      <c r="H51" s="32">
        <v>2224</v>
      </c>
      <c r="I51" s="9" t="s">
        <v>177</v>
      </c>
      <c r="J51" s="9">
        <v>48</v>
      </c>
      <c r="K51" s="9">
        <v>1</v>
      </c>
      <c r="L51" s="9">
        <v>41</v>
      </c>
      <c r="M51" s="34">
        <v>-0.2</v>
      </c>
    </row>
    <row r="52" spans="1:13" x14ac:dyDescent="0.3">
      <c r="A52" s="27" t="s">
        <v>88</v>
      </c>
      <c r="B52" s="28" t="s">
        <v>142</v>
      </c>
      <c r="C52" s="28" t="s">
        <v>8</v>
      </c>
      <c r="D52" s="28"/>
      <c r="E52" s="29">
        <f>E65/C65</f>
        <v>0.6728395061728395</v>
      </c>
      <c r="F52" s="117" t="s">
        <v>229</v>
      </c>
      <c r="G52" s="6"/>
      <c r="H52" s="32">
        <v>2736</v>
      </c>
      <c r="I52" s="9" t="s">
        <v>176</v>
      </c>
      <c r="J52" s="9">
        <v>24</v>
      </c>
      <c r="K52" s="9">
        <v>1</v>
      </c>
      <c r="L52" s="9">
        <v>21</v>
      </c>
      <c r="M52" s="34">
        <v>-0.8</v>
      </c>
    </row>
    <row r="53" spans="1:13" x14ac:dyDescent="0.3">
      <c r="A53" s="30" t="s">
        <v>89</v>
      </c>
      <c r="B53" s="8" t="s">
        <v>6</v>
      </c>
      <c r="C53" s="14" t="s">
        <v>2</v>
      </c>
      <c r="D53" s="14" t="s">
        <v>3</v>
      </c>
      <c r="E53" s="14" t="s">
        <v>4</v>
      </c>
      <c r="F53" s="37" t="s">
        <v>90</v>
      </c>
      <c r="G53" s="6"/>
      <c r="H53" s="32">
        <v>3505</v>
      </c>
      <c r="I53" s="9" t="s">
        <v>132</v>
      </c>
      <c r="J53" s="9">
        <v>60</v>
      </c>
      <c r="K53" s="9">
        <v>0</v>
      </c>
      <c r="L53" s="9">
        <v>26</v>
      </c>
      <c r="M53" s="34">
        <v>-6.4</v>
      </c>
    </row>
    <row r="54" spans="1:13" x14ac:dyDescent="0.3">
      <c r="A54" s="32">
        <v>302</v>
      </c>
      <c r="B54" s="9" t="s">
        <v>9</v>
      </c>
      <c r="C54" s="9">
        <v>72</v>
      </c>
      <c r="D54" s="9">
        <v>1</v>
      </c>
      <c r="E54" s="9">
        <v>25</v>
      </c>
      <c r="F54" s="34">
        <v>-6.2</v>
      </c>
      <c r="G54" s="7"/>
      <c r="H54" s="32">
        <v>4300</v>
      </c>
      <c r="I54" s="9" t="s">
        <v>133</v>
      </c>
      <c r="J54" s="9">
        <v>12</v>
      </c>
      <c r="K54" s="9">
        <v>0</v>
      </c>
      <c r="L54" s="9">
        <v>10</v>
      </c>
      <c r="M54" s="136">
        <v>1.4</v>
      </c>
    </row>
    <row r="55" spans="1:13" x14ac:dyDescent="0.3">
      <c r="A55" s="32">
        <v>386</v>
      </c>
      <c r="B55" s="9" t="s">
        <v>10</v>
      </c>
      <c r="C55" s="9">
        <v>24</v>
      </c>
      <c r="D55" s="9">
        <v>1</v>
      </c>
      <c r="E55" s="9">
        <v>6</v>
      </c>
      <c r="F55" s="34">
        <v>-6</v>
      </c>
      <c r="G55" s="7"/>
      <c r="H55" s="30" t="s">
        <v>4</v>
      </c>
      <c r="I55" s="8"/>
      <c r="J55" s="8">
        <f>SUM(J47:J54)</f>
        <v>204</v>
      </c>
      <c r="K55" s="8">
        <f>SUM(K47:K54)</f>
        <v>8</v>
      </c>
      <c r="L55" s="8">
        <f t="shared" ref="L55" si="6">SUM(L47:L54)</f>
        <v>175</v>
      </c>
      <c r="M55" s="31"/>
    </row>
    <row r="56" spans="1:13" ht="14.4" thickBot="1" x14ac:dyDescent="0.35">
      <c r="A56" s="32">
        <v>387</v>
      </c>
      <c r="B56" s="9" t="s">
        <v>178</v>
      </c>
      <c r="C56" s="9">
        <v>60</v>
      </c>
      <c r="D56" s="9">
        <v>0</v>
      </c>
      <c r="E56" s="9">
        <v>31</v>
      </c>
      <c r="F56" s="34">
        <v>-5.3</v>
      </c>
      <c r="G56" s="7"/>
      <c r="H56" s="24"/>
      <c r="I56" s="17"/>
      <c r="J56" s="17"/>
      <c r="K56" s="17"/>
      <c r="L56" s="17"/>
      <c r="M56" s="26"/>
    </row>
    <row r="57" spans="1:13" ht="14.4" thickBot="1" x14ac:dyDescent="0.35">
      <c r="A57" s="32">
        <v>760</v>
      </c>
      <c r="B57" s="9" t="s">
        <v>246</v>
      </c>
      <c r="C57" s="9">
        <v>12</v>
      </c>
      <c r="D57" s="9">
        <v>1</v>
      </c>
      <c r="E57" s="9">
        <v>22</v>
      </c>
      <c r="F57" s="34">
        <v>-3.1</v>
      </c>
      <c r="G57" s="7"/>
      <c r="M57" s="7"/>
    </row>
    <row r="58" spans="1:13" x14ac:dyDescent="0.3">
      <c r="A58" s="32">
        <v>761</v>
      </c>
      <c r="B58" s="9" t="s">
        <v>247</v>
      </c>
      <c r="C58" s="9">
        <v>36</v>
      </c>
      <c r="D58" s="9">
        <v>6</v>
      </c>
      <c r="E58" s="9">
        <v>40</v>
      </c>
      <c r="F58" s="34">
        <v>-3.9</v>
      </c>
      <c r="G58" s="7"/>
      <c r="H58" s="27" t="s">
        <v>105</v>
      </c>
      <c r="I58" s="28" t="s">
        <v>122</v>
      </c>
      <c r="J58" s="28" t="s">
        <v>8</v>
      </c>
      <c r="K58" s="28"/>
      <c r="L58" s="29">
        <f>L68/J68</f>
        <v>0.63725490196078427</v>
      </c>
      <c r="M58" s="117" t="s">
        <v>229</v>
      </c>
    </row>
    <row r="59" spans="1:13" x14ac:dyDescent="0.3">
      <c r="A59" s="32">
        <v>2070</v>
      </c>
      <c r="B59" s="9" t="s">
        <v>179</v>
      </c>
      <c r="C59" s="9">
        <v>36</v>
      </c>
      <c r="D59" s="9">
        <v>3</v>
      </c>
      <c r="E59" s="9">
        <v>22</v>
      </c>
      <c r="F59" s="34">
        <v>-7.5</v>
      </c>
      <c r="G59" s="7"/>
      <c r="H59" s="30" t="s">
        <v>89</v>
      </c>
      <c r="I59" s="8" t="s">
        <v>6</v>
      </c>
      <c r="J59" s="14" t="s">
        <v>2</v>
      </c>
      <c r="K59" s="14" t="s">
        <v>3</v>
      </c>
      <c r="L59" s="14" t="s">
        <v>4</v>
      </c>
      <c r="M59" s="37" t="s">
        <v>90</v>
      </c>
    </row>
    <row r="60" spans="1:13" x14ac:dyDescent="0.3">
      <c r="A60" s="32">
        <v>2120</v>
      </c>
      <c r="B60" s="9" t="s">
        <v>12</v>
      </c>
      <c r="C60" s="9">
        <v>12</v>
      </c>
      <c r="D60" s="9">
        <v>0</v>
      </c>
      <c r="E60" s="9">
        <v>0</v>
      </c>
      <c r="F60" s="34">
        <v>-11.2</v>
      </c>
      <c r="G60" s="7"/>
      <c r="H60" s="32">
        <v>397</v>
      </c>
      <c r="I60" s="9" t="s">
        <v>134</v>
      </c>
      <c r="J60" s="9">
        <v>48</v>
      </c>
      <c r="K60" s="9">
        <v>1</v>
      </c>
      <c r="L60" s="9">
        <v>25</v>
      </c>
      <c r="M60" s="34">
        <v>-2.9</v>
      </c>
    </row>
    <row r="61" spans="1:13" x14ac:dyDescent="0.3">
      <c r="A61" s="32">
        <v>2187</v>
      </c>
      <c r="B61" s="9" t="s">
        <v>180</v>
      </c>
      <c r="C61" s="9">
        <v>24</v>
      </c>
      <c r="D61" s="9">
        <v>2</v>
      </c>
      <c r="E61" s="9">
        <v>14</v>
      </c>
      <c r="F61" s="136">
        <v>0.9</v>
      </c>
      <c r="G61" s="7"/>
      <c r="H61" s="32">
        <v>423</v>
      </c>
      <c r="I61" s="9" t="s">
        <v>234</v>
      </c>
      <c r="J61" s="9">
        <v>12</v>
      </c>
      <c r="K61" s="9">
        <v>1</v>
      </c>
      <c r="L61" s="9">
        <v>15</v>
      </c>
      <c r="M61" s="34">
        <v>-0.6</v>
      </c>
    </row>
    <row r="62" spans="1:13" x14ac:dyDescent="0.3">
      <c r="A62" s="32">
        <v>2801</v>
      </c>
      <c r="B62" s="9" t="s">
        <v>248</v>
      </c>
      <c r="C62" s="9">
        <v>12</v>
      </c>
      <c r="D62" s="9">
        <v>3</v>
      </c>
      <c r="E62" s="9">
        <v>16</v>
      </c>
      <c r="F62" s="34">
        <v>-7.1</v>
      </c>
      <c r="G62" s="7"/>
      <c r="H62" s="32">
        <v>685</v>
      </c>
      <c r="I62" s="9" t="s">
        <v>182</v>
      </c>
      <c r="J62" s="9">
        <v>12</v>
      </c>
      <c r="K62" s="9">
        <v>1</v>
      </c>
      <c r="L62" s="9">
        <v>6</v>
      </c>
      <c r="M62" s="136">
        <v>3.1</v>
      </c>
    </row>
    <row r="63" spans="1:13" x14ac:dyDescent="0.3">
      <c r="A63" s="32">
        <v>2952</v>
      </c>
      <c r="B63" s="9" t="s">
        <v>181</v>
      </c>
      <c r="C63" s="9">
        <v>12</v>
      </c>
      <c r="D63" s="9">
        <v>1</v>
      </c>
      <c r="E63" s="9">
        <v>10</v>
      </c>
      <c r="F63" s="34">
        <v>-9.5</v>
      </c>
      <c r="G63" s="7"/>
      <c r="H63" s="32">
        <v>950</v>
      </c>
      <c r="I63" s="9" t="s">
        <v>183</v>
      </c>
      <c r="J63" s="9">
        <v>24</v>
      </c>
      <c r="K63" s="9">
        <v>3</v>
      </c>
      <c r="L63" s="9">
        <v>9</v>
      </c>
      <c r="M63" s="34">
        <v>-3.6</v>
      </c>
    </row>
    <row r="64" spans="1:13" x14ac:dyDescent="0.3">
      <c r="A64" s="32">
        <v>3723</v>
      </c>
      <c r="B64" s="9" t="s">
        <v>249</v>
      </c>
      <c r="C64" s="9">
        <v>24</v>
      </c>
      <c r="D64" s="9">
        <v>2</v>
      </c>
      <c r="E64" s="9">
        <v>32</v>
      </c>
      <c r="F64" s="34">
        <v>-3.6</v>
      </c>
      <c r="G64" s="7"/>
      <c r="H64" s="32">
        <v>1689</v>
      </c>
      <c r="I64" s="9" t="s">
        <v>184</v>
      </c>
      <c r="J64" s="9">
        <v>24</v>
      </c>
      <c r="K64" s="9">
        <v>1</v>
      </c>
      <c r="L64" s="9">
        <v>10</v>
      </c>
      <c r="M64" s="34">
        <v>-5.5</v>
      </c>
    </row>
    <row r="65" spans="1:13" x14ac:dyDescent="0.3">
      <c r="A65" s="30" t="s">
        <v>4</v>
      </c>
      <c r="B65" s="8"/>
      <c r="C65" s="8">
        <f>SUM(C54:C64)</f>
        <v>324</v>
      </c>
      <c r="D65" s="8">
        <f>SUM(D54:D64)</f>
        <v>20</v>
      </c>
      <c r="E65" s="8">
        <f>SUM(E54:E64)</f>
        <v>218</v>
      </c>
      <c r="F65" s="31"/>
      <c r="G65" s="7"/>
      <c r="H65" s="32">
        <v>2244</v>
      </c>
      <c r="I65" s="9" t="s">
        <v>235</v>
      </c>
      <c r="J65" s="9">
        <v>12</v>
      </c>
      <c r="K65" s="9">
        <v>0</v>
      </c>
      <c r="L65" s="9">
        <v>14</v>
      </c>
      <c r="M65" s="34">
        <v>-11.4</v>
      </c>
    </row>
    <row r="66" spans="1:13" ht="14.4" thickBot="1" x14ac:dyDescent="0.35">
      <c r="A66" s="35"/>
      <c r="B66" s="25"/>
      <c r="C66" s="25"/>
      <c r="D66" s="25"/>
      <c r="E66" s="25"/>
      <c r="F66" s="36"/>
      <c r="G66" s="7"/>
      <c r="H66" s="32">
        <v>2252</v>
      </c>
      <c r="I66" s="9" t="s">
        <v>186</v>
      </c>
      <c r="J66" s="9">
        <v>36</v>
      </c>
      <c r="K66" s="9">
        <v>3</v>
      </c>
      <c r="L66" s="9">
        <v>29</v>
      </c>
      <c r="M66" s="34">
        <v>-4.3</v>
      </c>
    </row>
    <row r="67" spans="1:13" ht="14.4" thickBot="1" x14ac:dyDescent="0.35">
      <c r="A67" s="6"/>
      <c r="B67" s="6"/>
      <c r="C67" s="6"/>
      <c r="D67" s="6"/>
      <c r="E67" s="6"/>
      <c r="F67" s="6"/>
      <c r="G67" s="7"/>
      <c r="H67" s="32">
        <v>3261</v>
      </c>
      <c r="I67" s="9" t="s">
        <v>185</v>
      </c>
      <c r="J67" s="9">
        <v>36</v>
      </c>
      <c r="K67" s="9">
        <v>4</v>
      </c>
      <c r="L67" s="9">
        <v>22</v>
      </c>
      <c r="M67" s="34">
        <v>-3.9</v>
      </c>
    </row>
    <row r="68" spans="1:13" x14ac:dyDescent="0.3">
      <c r="A68" s="27" t="s">
        <v>93</v>
      </c>
      <c r="B68" s="28" t="s">
        <v>143</v>
      </c>
      <c r="C68" s="28" t="s">
        <v>1</v>
      </c>
      <c r="D68" s="28"/>
      <c r="E68" s="29">
        <f>E73/C73</f>
        <v>0.54166666666666663</v>
      </c>
      <c r="F68" s="117" t="s">
        <v>229</v>
      </c>
      <c r="G68" s="16"/>
      <c r="H68" s="30" t="s">
        <v>4</v>
      </c>
      <c r="I68" s="8"/>
      <c r="J68" s="8">
        <f>SUM(J60:J67)</f>
        <v>204</v>
      </c>
      <c r="K68" s="8">
        <f>SUM(K60:K67)</f>
        <v>14</v>
      </c>
      <c r="L68" s="8">
        <f t="shared" ref="L68" si="7">SUM(L60:L67)</f>
        <v>130</v>
      </c>
      <c r="M68" s="31"/>
    </row>
    <row r="69" spans="1:13" ht="14.4" thickBot="1" x14ac:dyDescent="0.35">
      <c r="A69" s="30" t="s">
        <v>89</v>
      </c>
      <c r="B69" s="8" t="s">
        <v>6</v>
      </c>
      <c r="C69" s="14" t="s">
        <v>2</v>
      </c>
      <c r="D69" s="14" t="s">
        <v>3</v>
      </c>
      <c r="E69" s="14" t="s">
        <v>4</v>
      </c>
      <c r="F69" s="37" t="s">
        <v>90</v>
      </c>
      <c r="G69" s="7"/>
      <c r="H69" s="24"/>
      <c r="I69" s="17"/>
      <c r="J69" s="17"/>
      <c r="K69" s="17"/>
      <c r="L69" s="17"/>
      <c r="M69" s="26"/>
    </row>
    <row r="70" spans="1:13" x14ac:dyDescent="0.3">
      <c r="A70" s="32">
        <v>772</v>
      </c>
      <c r="B70" s="9" t="s">
        <v>187</v>
      </c>
      <c r="C70" s="9">
        <v>12</v>
      </c>
      <c r="D70" s="9">
        <v>3</v>
      </c>
      <c r="E70" s="9">
        <v>10</v>
      </c>
      <c r="F70" s="34">
        <v>-8.9</v>
      </c>
      <c r="G70" s="7"/>
      <c r="M70" s="7"/>
    </row>
    <row r="71" spans="1:13" x14ac:dyDescent="0.3">
      <c r="A71" s="32">
        <v>1276</v>
      </c>
      <c r="B71" s="9" t="s">
        <v>188</v>
      </c>
      <c r="C71" s="9">
        <v>24</v>
      </c>
      <c r="D71" s="9">
        <v>2</v>
      </c>
      <c r="E71" s="9">
        <v>11</v>
      </c>
      <c r="F71" s="34">
        <v>-3.8</v>
      </c>
      <c r="G71" s="7"/>
      <c r="M71" s="7"/>
    </row>
    <row r="72" spans="1:13" x14ac:dyDescent="0.3">
      <c r="A72" s="32">
        <v>2162</v>
      </c>
      <c r="B72" s="9" t="s">
        <v>14</v>
      </c>
      <c r="C72" s="9">
        <v>12</v>
      </c>
      <c r="D72" s="9">
        <v>0</v>
      </c>
      <c r="E72" s="9">
        <v>5</v>
      </c>
      <c r="F72" s="34">
        <v>-3</v>
      </c>
      <c r="G72" s="7"/>
      <c r="M72" s="7"/>
    </row>
    <row r="73" spans="1:13" x14ac:dyDescent="0.3">
      <c r="A73" s="30" t="s">
        <v>4</v>
      </c>
      <c r="B73" s="8"/>
      <c r="C73" s="8">
        <f>SUM(C70:C72)</f>
        <v>48</v>
      </c>
      <c r="D73" s="8">
        <f>SUM(D70:D72)</f>
        <v>5</v>
      </c>
      <c r="E73" s="8">
        <f t="shared" ref="E73" si="8">SUM(E70:E72)</f>
        <v>26</v>
      </c>
      <c r="F73" s="31"/>
      <c r="G73" s="7"/>
      <c r="M73" s="7"/>
    </row>
    <row r="74" spans="1:13" ht="14.4" thickBot="1" x14ac:dyDescent="0.35">
      <c r="A74" s="35"/>
      <c r="B74" s="25"/>
      <c r="C74" s="25"/>
      <c r="D74" s="25"/>
      <c r="E74" s="25"/>
      <c r="F74" s="36"/>
      <c r="G74" s="7"/>
      <c r="M74" s="7"/>
    </row>
    <row r="75" spans="1:13" x14ac:dyDescent="0.3">
      <c r="A75" s="27" t="s">
        <v>100</v>
      </c>
      <c r="B75" s="28" t="s">
        <v>123</v>
      </c>
      <c r="C75" s="28" t="s">
        <v>20</v>
      </c>
      <c r="D75" s="28"/>
      <c r="E75" s="29">
        <f>E83/C83</f>
        <v>0.31666666666666665</v>
      </c>
      <c r="F75" s="117" t="s">
        <v>229</v>
      </c>
      <c r="G75" s="7"/>
      <c r="H75" s="27" t="s">
        <v>113</v>
      </c>
      <c r="I75" s="28" t="s">
        <v>125</v>
      </c>
      <c r="J75" s="28" t="s">
        <v>16</v>
      </c>
      <c r="K75" s="28"/>
      <c r="L75" s="29">
        <f>L82/J82</f>
        <v>0.82333333333333336</v>
      </c>
      <c r="M75" s="117" t="s">
        <v>229</v>
      </c>
    </row>
    <row r="76" spans="1:13" x14ac:dyDescent="0.3">
      <c r="A76" s="30" t="s">
        <v>89</v>
      </c>
      <c r="B76" s="8" t="s">
        <v>6</v>
      </c>
      <c r="C76" s="8" t="s">
        <v>2</v>
      </c>
      <c r="D76" s="14" t="s">
        <v>3</v>
      </c>
      <c r="E76" s="14" t="s">
        <v>4</v>
      </c>
      <c r="F76" s="37" t="s">
        <v>90</v>
      </c>
      <c r="G76" s="7"/>
      <c r="H76" s="30" t="s">
        <v>89</v>
      </c>
      <c r="I76" s="8" t="s">
        <v>6</v>
      </c>
      <c r="J76" s="14" t="s">
        <v>2</v>
      </c>
      <c r="K76" s="14" t="s">
        <v>3</v>
      </c>
      <c r="L76" s="14" t="s">
        <v>4</v>
      </c>
      <c r="M76" s="37" t="s">
        <v>90</v>
      </c>
    </row>
    <row r="77" spans="1:13" x14ac:dyDescent="0.3">
      <c r="A77" s="32">
        <v>402</v>
      </c>
      <c r="B77" s="9" t="s">
        <v>23</v>
      </c>
      <c r="C77" s="9">
        <v>48</v>
      </c>
      <c r="D77" s="9">
        <v>0</v>
      </c>
      <c r="E77" s="9">
        <v>13</v>
      </c>
      <c r="F77" s="34">
        <v>-9.5</v>
      </c>
      <c r="G77" s="7"/>
      <c r="H77" s="32">
        <v>190</v>
      </c>
      <c r="I77" s="9" t="s">
        <v>191</v>
      </c>
      <c r="J77" s="9">
        <v>72</v>
      </c>
      <c r="K77" s="9">
        <v>10</v>
      </c>
      <c r="L77" s="9">
        <v>65</v>
      </c>
      <c r="M77" s="34">
        <v>-1.4</v>
      </c>
    </row>
    <row r="78" spans="1:13" x14ac:dyDescent="0.3">
      <c r="A78" s="32">
        <v>430</v>
      </c>
      <c r="B78" s="9" t="s">
        <v>25</v>
      </c>
      <c r="C78" s="9">
        <v>24</v>
      </c>
      <c r="D78" s="9">
        <v>1</v>
      </c>
      <c r="E78" s="9">
        <v>9</v>
      </c>
      <c r="F78" s="34">
        <v>-6.1</v>
      </c>
      <c r="G78" s="6"/>
      <c r="H78" s="32">
        <v>811</v>
      </c>
      <c r="I78" s="9" t="s">
        <v>260</v>
      </c>
      <c r="J78" s="9">
        <v>12</v>
      </c>
      <c r="K78" s="9">
        <v>1</v>
      </c>
      <c r="L78" s="9">
        <v>32</v>
      </c>
      <c r="M78" s="136">
        <v>14.6</v>
      </c>
    </row>
    <row r="79" spans="1:13" x14ac:dyDescent="0.3">
      <c r="A79" s="32">
        <v>2118</v>
      </c>
      <c r="B79" s="9" t="s">
        <v>26</v>
      </c>
      <c r="C79" s="9">
        <v>12</v>
      </c>
      <c r="D79" s="9">
        <v>0</v>
      </c>
      <c r="E79" s="9">
        <v>5</v>
      </c>
      <c r="F79" s="34">
        <v>-1.9</v>
      </c>
      <c r="G79" s="7"/>
      <c r="H79" s="32">
        <v>2223</v>
      </c>
      <c r="I79" s="9" t="s">
        <v>192</v>
      </c>
      <c r="J79" s="9">
        <v>48</v>
      </c>
      <c r="K79" s="9">
        <v>4</v>
      </c>
      <c r="L79" s="9">
        <v>32</v>
      </c>
      <c r="M79" s="34">
        <v>-1.6</v>
      </c>
    </row>
    <row r="80" spans="1:13" x14ac:dyDescent="0.3">
      <c r="A80" s="32">
        <v>2184</v>
      </c>
      <c r="B80" s="9" t="s">
        <v>27</v>
      </c>
      <c r="C80" s="9">
        <v>12</v>
      </c>
      <c r="D80" s="9">
        <v>0</v>
      </c>
      <c r="E80" s="9">
        <v>0</v>
      </c>
      <c r="F80" s="34">
        <v>-16.2</v>
      </c>
      <c r="G80" s="7"/>
      <c r="H80" s="32">
        <v>2370</v>
      </c>
      <c r="I80" s="9" t="s">
        <v>193</v>
      </c>
      <c r="J80" s="9">
        <v>96</v>
      </c>
      <c r="K80" s="9">
        <v>7</v>
      </c>
      <c r="L80" s="9">
        <v>83</v>
      </c>
      <c r="M80" s="136">
        <v>2.5</v>
      </c>
    </row>
    <row r="81" spans="1:14" x14ac:dyDescent="0.3">
      <c r="A81" s="32">
        <v>2198</v>
      </c>
      <c r="B81" s="9" t="s">
        <v>189</v>
      </c>
      <c r="C81" s="9">
        <v>12</v>
      </c>
      <c r="D81" s="9">
        <v>0</v>
      </c>
      <c r="E81" s="9">
        <v>8</v>
      </c>
      <c r="F81" s="34">
        <v>-11.5</v>
      </c>
      <c r="G81" s="7"/>
      <c r="H81" s="32">
        <v>2374</v>
      </c>
      <c r="I81" s="9" t="s">
        <v>194</v>
      </c>
      <c r="J81" s="9">
        <v>72</v>
      </c>
      <c r="K81" s="9">
        <v>5</v>
      </c>
      <c r="L81" s="9">
        <v>35</v>
      </c>
      <c r="M81" s="34">
        <v>-3</v>
      </c>
    </row>
    <row r="82" spans="1:14" x14ac:dyDescent="0.3">
      <c r="A82" s="32">
        <v>2633</v>
      </c>
      <c r="B82" s="9" t="s">
        <v>190</v>
      </c>
      <c r="C82" s="9">
        <v>12</v>
      </c>
      <c r="D82" s="9">
        <v>0</v>
      </c>
      <c r="E82" s="9">
        <v>3</v>
      </c>
      <c r="F82" s="34">
        <v>-11.3</v>
      </c>
      <c r="G82" s="7"/>
      <c r="H82" s="30" t="s">
        <v>4</v>
      </c>
      <c r="I82" s="8"/>
      <c r="J82" s="8">
        <f>SUM(J77:J81)</f>
        <v>300</v>
      </c>
      <c r="K82" s="8">
        <f>SUM(K77:K81)</f>
        <v>27</v>
      </c>
      <c r="L82" s="8">
        <f>SUM(L77:L81)</f>
        <v>247</v>
      </c>
      <c r="M82" s="31"/>
    </row>
    <row r="83" spans="1:14" ht="14.4" thickBot="1" x14ac:dyDescent="0.35">
      <c r="A83" s="30" t="s">
        <v>4</v>
      </c>
      <c r="B83" s="8"/>
      <c r="C83" s="8">
        <f>SUM(C77:C82)</f>
        <v>120</v>
      </c>
      <c r="D83" s="8">
        <f>SUM(D77:D82)</f>
        <v>1</v>
      </c>
      <c r="E83" s="8">
        <f t="shared" ref="E83" si="9">SUM(E77:E82)</f>
        <v>38</v>
      </c>
      <c r="F83" s="31"/>
      <c r="G83" s="7"/>
      <c r="H83" s="24"/>
      <c r="I83" s="17"/>
      <c r="J83" s="17"/>
      <c r="K83" s="17"/>
      <c r="L83" s="17"/>
      <c r="M83" s="26"/>
    </row>
    <row r="84" spans="1:14" ht="14.4" thickBot="1" x14ac:dyDescent="0.35">
      <c r="A84" s="24"/>
      <c r="B84" s="17"/>
      <c r="C84" s="17"/>
      <c r="D84" s="17"/>
      <c r="E84" s="17"/>
      <c r="F84" s="26"/>
      <c r="G84" s="7"/>
      <c r="H84" s="7"/>
      <c r="I84" s="7"/>
      <c r="J84" s="7"/>
      <c r="K84" s="7"/>
      <c r="L84" s="7"/>
      <c r="M84" s="7"/>
    </row>
    <row r="85" spans="1:14" ht="14.4" thickBot="1" x14ac:dyDescent="0.35">
      <c r="A85" s="7"/>
      <c r="B85" s="7"/>
      <c r="C85" s="7"/>
      <c r="D85" s="7"/>
      <c r="E85" s="7"/>
      <c r="F85" s="7"/>
      <c r="G85" s="7"/>
      <c r="H85" s="27" t="s">
        <v>115</v>
      </c>
      <c r="I85" s="28" t="s">
        <v>126</v>
      </c>
      <c r="J85" s="28" t="s">
        <v>0</v>
      </c>
      <c r="K85" s="28"/>
      <c r="L85" s="29">
        <f>L93/J93</f>
        <v>0.99242424242424243</v>
      </c>
      <c r="M85" s="117" t="s">
        <v>229</v>
      </c>
    </row>
    <row r="86" spans="1:14" x14ac:dyDescent="0.3">
      <c r="A86" s="27" t="s">
        <v>101</v>
      </c>
      <c r="B86" s="28" t="s">
        <v>144</v>
      </c>
      <c r="C86" s="28" t="s">
        <v>20</v>
      </c>
      <c r="D86" s="28"/>
      <c r="E86" s="29">
        <f>E96/C96</f>
        <v>0.46153846153846156</v>
      </c>
      <c r="F86" s="117" t="s">
        <v>229</v>
      </c>
      <c r="G86" s="7"/>
      <c r="H86" s="30" t="s">
        <v>89</v>
      </c>
      <c r="I86" s="8" t="s">
        <v>6</v>
      </c>
      <c r="J86" s="14" t="s">
        <v>2</v>
      </c>
      <c r="K86" s="14" t="s">
        <v>3</v>
      </c>
      <c r="L86" s="14" t="s">
        <v>4</v>
      </c>
      <c r="M86" s="37" t="s">
        <v>90</v>
      </c>
    </row>
    <row r="87" spans="1:14" x14ac:dyDescent="0.3">
      <c r="A87" s="30" t="s">
        <v>89</v>
      </c>
      <c r="B87" s="8" t="s">
        <v>6</v>
      </c>
      <c r="C87" s="14" t="s">
        <v>2</v>
      </c>
      <c r="D87" s="14" t="s">
        <v>3</v>
      </c>
      <c r="E87" s="14" t="s">
        <v>4</v>
      </c>
      <c r="F87" s="37" t="s">
        <v>90</v>
      </c>
      <c r="G87" s="7"/>
      <c r="H87" s="32">
        <v>1161</v>
      </c>
      <c r="I87" s="9" t="s">
        <v>254</v>
      </c>
      <c r="J87" s="9">
        <v>48</v>
      </c>
      <c r="K87" s="9">
        <v>12</v>
      </c>
      <c r="L87" s="9">
        <v>55</v>
      </c>
      <c r="M87" s="34">
        <v>-5.0999999999999996</v>
      </c>
    </row>
    <row r="88" spans="1:14" x14ac:dyDescent="0.3">
      <c r="A88" s="32">
        <v>490</v>
      </c>
      <c r="B88" s="9" t="s">
        <v>29</v>
      </c>
      <c r="C88" s="9">
        <v>72</v>
      </c>
      <c r="D88" s="9">
        <v>2</v>
      </c>
      <c r="E88" s="9">
        <v>19</v>
      </c>
      <c r="F88" s="34">
        <v>-3.4</v>
      </c>
      <c r="G88" s="7"/>
      <c r="H88" s="32">
        <v>1224</v>
      </c>
      <c r="I88" s="9" t="s">
        <v>195</v>
      </c>
      <c r="J88" s="9">
        <v>24</v>
      </c>
      <c r="K88" s="9">
        <v>3</v>
      </c>
      <c r="L88" s="9">
        <v>18</v>
      </c>
      <c r="M88" s="34">
        <v>-0.8</v>
      </c>
    </row>
    <row r="89" spans="1:14" x14ac:dyDescent="0.3">
      <c r="A89" s="32">
        <v>712</v>
      </c>
      <c r="B89" s="9" t="s">
        <v>222</v>
      </c>
      <c r="C89" s="9">
        <v>72</v>
      </c>
      <c r="D89" s="9">
        <v>5</v>
      </c>
      <c r="E89" s="9">
        <v>24</v>
      </c>
      <c r="F89" s="34">
        <v>-2.4</v>
      </c>
      <c r="G89" s="7"/>
      <c r="H89" s="32">
        <v>1325</v>
      </c>
      <c r="I89" s="9" t="s">
        <v>255</v>
      </c>
      <c r="J89" s="9">
        <v>12</v>
      </c>
      <c r="K89" s="9">
        <v>1</v>
      </c>
      <c r="L89" s="9">
        <v>19</v>
      </c>
      <c r="M89" s="34">
        <v>-2.1</v>
      </c>
    </row>
    <row r="90" spans="1:14" x14ac:dyDescent="0.3">
      <c r="A90" s="32">
        <v>2180</v>
      </c>
      <c r="B90" s="9" t="s">
        <v>223</v>
      </c>
      <c r="C90" s="9">
        <v>24</v>
      </c>
      <c r="D90" s="9">
        <v>5</v>
      </c>
      <c r="E90" s="9">
        <v>21</v>
      </c>
      <c r="F90" s="136">
        <v>2.6</v>
      </c>
      <c r="G90" s="7"/>
      <c r="H90" s="32">
        <v>2222</v>
      </c>
      <c r="I90" s="9" t="s">
        <v>135</v>
      </c>
      <c r="J90" s="9">
        <v>12</v>
      </c>
      <c r="K90" s="9">
        <v>1</v>
      </c>
      <c r="L90" s="9">
        <v>10</v>
      </c>
      <c r="M90" s="34">
        <v>-1.3</v>
      </c>
    </row>
    <row r="91" spans="1:14" x14ac:dyDescent="0.3">
      <c r="A91" s="32">
        <v>2291</v>
      </c>
      <c r="B91" s="9" t="s">
        <v>32</v>
      </c>
      <c r="C91" s="9">
        <v>24</v>
      </c>
      <c r="D91" s="9">
        <v>0</v>
      </c>
      <c r="E91" s="9">
        <v>7</v>
      </c>
      <c r="F91" s="34">
        <v>-6</v>
      </c>
      <c r="G91" s="7"/>
      <c r="H91" s="32">
        <v>2289</v>
      </c>
      <c r="I91" s="9" t="s">
        <v>196</v>
      </c>
      <c r="J91" s="9">
        <v>12</v>
      </c>
      <c r="K91" s="9">
        <v>0</v>
      </c>
      <c r="L91" s="9">
        <v>10</v>
      </c>
      <c r="M91" s="136">
        <v>2.1</v>
      </c>
      <c r="N91" s="6"/>
    </row>
    <row r="92" spans="1:14" x14ac:dyDescent="0.3">
      <c r="A92" s="32">
        <v>2295</v>
      </c>
      <c r="B92" s="9" t="s">
        <v>224</v>
      </c>
      <c r="C92" s="9">
        <v>36</v>
      </c>
      <c r="D92" s="9">
        <v>0</v>
      </c>
      <c r="E92" s="9">
        <v>19</v>
      </c>
      <c r="F92" s="34">
        <v>-4.5</v>
      </c>
      <c r="G92" s="7"/>
      <c r="H92" s="32">
        <v>2293</v>
      </c>
      <c r="I92" s="9" t="s">
        <v>197</v>
      </c>
      <c r="J92" s="9">
        <v>24</v>
      </c>
      <c r="K92" s="9">
        <v>0</v>
      </c>
      <c r="L92" s="9">
        <v>19</v>
      </c>
      <c r="M92" s="34">
        <v>0</v>
      </c>
    </row>
    <row r="93" spans="1:14" x14ac:dyDescent="0.3">
      <c r="A93" s="32">
        <v>2322</v>
      </c>
      <c r="B93" s="9" t="s">
        <v>225</v>
      </c>
      <c r="C93" s="9">
        <v>36</v>
      </c>
      <c r="D93" s="9">
        <v>0</v>
      </c>
      <c r="E93" s="9">
        <v>15</v>
      </c>
      <c r="F93" s="34">
        <v>-7.5</v>
      </c>
      <c r="G93" s="7"/>
      <c r="H93" s="30" t="s">
        <v>4</v>
      </c>
      <c r="I93" s="8"/>
      <c r="J93" s="8">
        <f>SUM(J87:J92)</f>
        <v>132</v>
      </c>
      <c r="K93" s="8">
        <f>SUM(K87:K92)</f>
        <v>17</v>
      </c>
      <c r="L93" s="8">
        <f>SUM(L87:L92)</f>
        <v>131</v>
      </c>
      <c r="M93" s="31"/>
      <c r="N93" s="6"/>
    </row>
    <row r="94" spans="1:14" ht="14.4" thickBot="1" x14ac:dyDescent="0.35">
      <c r="A94" s="32">
        <v>2562</v>
      </c>
      <c r="B94" s="9" t="s">
        <v>252</v>
      </c>
      <c r="C94" s="9">
        <v>24</v>
      </c>
      <c r="D94" s="9">
        <v>5</v>
      </c>
      <c r="E94" s="9">
        <v>25</v>
      </c>
      <c r="F94" s="34">
        <v>-0.7</v>
      </c>
      <c r="G94" s="7"/>
      <c r="H94" s="24"/>
      <c r="I94" s="17"/>
      <c r="J94" s="17"/>
      <c r="K94" s="17"/>
      <c r="L94" s="17"/>
      <c r="M94" s="26"/>
    </row>
    <row r="95" spans="1:14" ht="14.4" thickBot="1" x14ac:dyDescent="0.35">
      <c r="A95" s="32">
        <v>2597</v>
      </c>
      <c r="B95" s="9" t="s">
        <v>226</v>
      </c>
      <c r="C95" s="9">
        <v>24</v>
      </c>
      <c r="D95" s="9">
        <v>3</v>
      </c>
      <c r="E95" s="9">
        <v>14</v>
      </c>
      <c r="F95" s="34">
        <v>-0.8</v>
      </c>
      <c r="G95" s="7"/>
      <c r="H95" s="7"/>
      <c r="I95" s="7"/>
      <c r="J95" s="7"/>
      <c r="K95" s="7"/>
      <c r="L95" s="7"/>
      <c r="M95" s="7"/>
    </row>
    <row r="96" spans="1:14" x14ac:dyDescent="0.3">
      <c r="A96" s="30" t="s">
        <v>4</v>
      </c>
      <c r="B96" s="8"/>
      <c r="C96" s="8">
        <f>SUM(C88:C95)</f>
        <v>312</v>
      </c>
      <c r="D96" s="8">
        <f>SUM(D88:D95)</f>
        <v>20</v>
      </c>
      <c r="E96" s="8">
        <f t="shared" ref="E96" si="10">SUM(E88:E95)</f>
        <v>144</v>
      </c>
      <c r="F96" s="31"/>
      <c r="G96" s="7"/>
      <c r="H96" s="27" t="s">
        <v>110</v>
      </c>
      <c r="I96" s="28" t="s">
        <v>148</v>
      </c>
      <c r="J96" s="28" t="s">
        <v>16</v>
      </c>
      <c r="K96" s="28"/>
      <c r="L96" s="29">
        <f>L107/J107</f>
        <v>0.52777777777777779</v>
      </c>
      <c r="M96" s="117" t="s">
        <v>229</v>
      </c>
    </row>
    <row r="97" spans="1:13" ht="14.4" thickBot="1" x14ac:dyDescent="0.35">
      <c r="A97" s="24"/>
      <c r="B97" s="17"/>
      <c r="C97" s="17"/>
      <c r="D97" s="17"/>
      <c r="E97" s="17"/>
      <c r="F97" s="26"/>
      <c r="G97" s="7"/>
      <c r="H97" s="30" t="s">
        <v>89</v>
      </c>
      <c r="I97" s="8" t="s">
        <v>6</v>
      </c>
      <c r="J97" s="14" t="s">
        <v>2</v>
      </c>
      <c r="K97" s="14" t="s">
        <v>3</v>
      </c>
      <c r="L97" s="14" t="s">
        <v>4</v>
      </c>
      <c r="M97" s="37" t="s">
        <v>90</v>
      </c>
    </row>
    <row r="98" spans="1:13" ht="14.4" thickBot="1" x14ac:dyDescent="0.35">
      <c r="A98" s="7"/>
      <c r="B98" s="7"/>
      <c r="C98" s="7"/>
      <c r="D98" s="7"/>
      <c r="E98" s="7"/>
      <c r="F98" s="7"/>
      <c r="G98" s="7"/>
      <c r="H98" s="32">
        <v>408</v>
      </c>
      <c r="I98" s="9" t="s">
        <v>238</v>
      </c>
      <c r="J98" s="9">
        <v>24</v>
      </c>
      <c r="K98" s="9">
        <v>6</v>
      </c>
      <c r="L98" s="9">
        <v>32</v>
      </c>
      <c r="M98" s="34">
        <v>-0.7</v>
      </c>
    </row>
    <row r="99" spans="1:13" x14ac:dyDescent="0.3">
      <c r="A99" s="27" t="s">
        <v>104</v>
      </c>
      <c r="B99" s="28" t="s">
        <v>230</v>
      </c>
      <c r="C99" s="28" t="s">
        <v>0</v>
      </c>
      <c r="D99" s="28"/>
      <c r="E99" s="29">
        <f>E110/C110</f>
        <v>0.4861111111111111</v>
      </c>
      <c r="F99" s="117" t="s">
        <v>229</v>
      </c>
      <c r="G99" s="7"/>
      <c r="H99" s="32">
        <v>1463</v>
      </c>
      <c r="I99" s="9" t="s">
        <v>40</v>
      </c>
      <c r="J99" s="9">
        <v>12</v>
      </c>
      <c r="K99" s="9">
        <v>0</v>
      </c>
      <c r="L99" s="9">
        <v>2</v>
      </c>
      <c r="M99" s="34">
        <v>-5</v>
      </c>
    </row>
    <row r="100" spans="1:13" x14ac:dyDescent="0.3">
      <c r="A100" s="30" t="s">
        <v>89</v>
      </c>
      <c r="B100" s="8" t="s">
        <v>6</v>
      </c>
      <c r="C100" s="14" t="s">
        <v>2</v>
      </c>
      <c r="D100" s="14" t="s">
        <v>3</v>
      </c>
      <c r="E100" s="14" t="s">
        <v>4</v>
      </c>
      <c r="F100" s="37" t="s">
        <v>90</v>
      </c>
      <c r="G100" s="7"/>
      <c r="H100" s="32">
        <v>2243</v>
      </c>
      <c r="I100" s="9" t="s">
        <v>42</v>
      </c>
      <c r="J100" s="9">
        <v>24</v>
      </c>
      <c r="K100" s="9">
        <v>0</v>
      </c>
      <c r="L100" s="9">
        <v>8</v>
      </c>
      <c r="M100" s="34">
        <v>-3.2</v>
      </c>
    </row>
    <row r="101" spans="1:13" x14ac:dyDescent="0.3">
      <c r="A101" s="32">
        <v>971</v>
      </c>
      <c r="B101" s="9" t="s">
        <v>34</v>
      </c>
      <c r="C101" s="9">
        <v>48</v>
      </c>
      <c r="D101" s="9">
        <v>2</v>
      </c>
      <c r="E101" s="9">
        <v>20</v>
      </c>
      <c r="F101" s="34">
        <v>-5.0999999999999996</v>
      </c>
      <c r="G101" s="7"/>
      <c r="H101" s="32">
        <v>2261</v>
      </c>
      <c r="I101" s="9" t="s">
        <v>198</v>
      </c>
      <c r="J101" s="9">
        <v>36</v>
      </c>
      <c r="K101" s="9">
        <v>2</v>
      </c>
      <c r="L101" s="9">
        <v>14</v>
      </c>
      <c r="M101" s="34">
        <v>-2.2999999999999998</v>
      </c>
    </row>
    <row r="102" spans="1:13" x14ac:dyDescent="0.3">
      <c r="A102" s="32">
        <v>1403</v>
      </c>
      <c r="B102" s="9" t="s">
        <v>219</v>
      </c>
      <c r="C102" s="9">
        <v>12</v>
      </c>
      <c r="D102" s="9">
        <v>2</v>
      </c>
      <c r="E102" s="9">
        <v>11</v>
      </c>
      <c r="F102" s="34">
        <v>0</v>
      </c>
      <c r="G102" s="6"/>
      <c r="H102" s="32">
        <v>2300</v>
      </c>
      <c r="I102" s="9" t="s">
        <v>199</v>
      </c>
      <c r="J102" s="9">
        <v>60</v>
      </c>
      <c r="K102" s="9">
        <v>4</v>
      </c>
      <c r="L102" s="9">
        <v>29</v>
      </c>
      <c r="M102" s="34">
        <v>-2.7</v>
      </c>
    </row>
    <row r="103" spans="1:13" x14ac:dyDescent="0.3">
      <c r="A103" s="32">
        <v>2177</v>
      </c>
      <c r="B103" s="9" t="s">
        <v>35</v>
      </c>
      <c r="C103" s="9">
        <v>12</v>
      </c>
      <c r="D103" s="9">
        <v>1</v>
      </c>
      <c r="E103" s="9">
        <v>3</v>
      </c>
      <c r="F103" s="34">
        <v>-5</v>
      </c>
      <c r="G103" s="7"/>
      <c r="H103" s="32">
        <v>2436</v>
      </c>
      <c r="I103" s="9" t="s">
        <v>43</v>
      </c>
      <c r="J103" s="9">
        <v>84</v>
      </c>
      <c r="K103" s="9">
        <v>0</v>
      </c>
      <c r="L103" s="9">
        <v>39</v>
      </c>
      <c r="M103" s="34">
        <v>-3.4</v>
      </c>
    </row>
    <row r="104" spans="1:13" x14ac:dyDescent="0.3">
      <c r="A104" s="32">
        <v>2201</v>
      </c>
      <c r="B104" s="9" t="s">
        <v>220</v>
      </c>
      <c r="C104" s="9">
        <v>24</v>
      </c>
      <c r="D104" s="9">
        <v>0</v>
      </c>
      <c r="E104" s="9">
        <v>17</v>
      </c>
      <c r="F104" s="34">
        <v>-5.4</v>
      </c>
      <c r="G104" s="7"/>
      <c r="H104" s="32">
        <v>3605</v>
      </c>
      <c r="I104" s="9" t="s">
        <v>200</v>
      </c>
      <c r="J104" s="9">
        <v>12</v>
      </c>
      <c r="K104" s="9">
        <v>0</v>
      </c>
      <c r="L104" s="9">
        <v>5</v>
      </c>
      <c r="M104" s="34">
        <v>-5.4</v>
      </c>
    </row>
    <row r="105" spans="1:13" x14ac:dyDescent="0.3">
      <c r="A105" s="32">
        <v>2347</v>
      </c>
      <c r="B105" s="9" t="s">
        <v>36</v>
      </c>
      <c r="C105" s="9">
        <v>36</v>
      </c>
      <c r="D105" s="9">
        <v>10</v>
      </c>
      <c r="E105" s="9">
        <v>24</v>
      </c>
      <c r="F105" s="136">
        <v>0.5</v>
      </c>
      <c r="G105" s="7"/>
      <c r="H105" s="32">
        <v>4035</v>
      </c>
      <c r="I105" s="9" t="s">
        <v>221</v>
      </c>
      <c r="J105" s="9">
        <v>24</v>
      </c>
      <c r="K105" s="9">
        <v>2</v>
      </c>
      <c r="L105" s="9">
        <v>21</v>
      </c>
      <c r="M105" s="136">
        <v>2.6</v>
      </c>
    </row>
    <row r="106" spans="1:13" x14ac:dyDescent="0.3">
      <c r="A106" s="32">
        <v>2641</v>
      </c>
      <c r="B106" s="9" t="s">
        <v>136</v>
      </c>
      <c r="C106" s="9">
        <v>12</v>
      </c>
      <c r="D106" s="9">
        <v>0</v>
      </c>
      <c r="E106" s="9">
        <v>0</v>
      </c>
      <c r="F106" s="34">
        <v>-2.6</v>
      </c>
      <c r="G106" s="7"/>
      <c r="H106" s="32">
        <v>4086</v>
      </c>
      <c r="I106" s="9" t="s">
        <v>138</v>
      </c>
      <c r="J106" s="9">
        <v>12</v>
      </c>
      <c r="K106" s="9">
        <v>0</v>
      </c>
      <c r="L106" s="9">
        <v>2</v>
      </c>
      <c r="M106" s="34">
        <v>-5.8</v>
      </c>
    </row>
    <row r="107" spans="1:13" x14ac:dyDescent="0.3">
      <c r="A107" s="32">
        <v>3491</v>
      </c>
      <c r="B107" s="9" t="s">
        <v>37</v>
      </c>
      <c r="C107" s="9">
        <v>12</v>
      </c>
      <c r="D107" s="9">
        <v>1</v>
      </c>
      <c r="E107" s="9">
        <v>3</v>
      </c>
      <c r="F107" s="34">
        <v>-3.4</v>
      </c>
      <c r="G107" s="7"/>
      <c r="H107" s="30" t="s">
        <v>4</v>
      </c>
      <c r="I107" s="8"/>
      <c r="J107" s="8">
        <f>SUM(J98:J106)</f>
        <v>288</v>
      </c>
      <c r="K107" s="8">
        <f>SUM(K98:K106)</f>
        <v>14</v>
      </c>
      <c r="L107" s="8">
        <f>SUM(L98:L106)</f>
        <v>152</v>
      </c>
      <c r="M107" s="31"/>
    </row>
    <row r="108" spans="1:13" ht="14.4" thickBot="1" x14ac:dyDescent="0.35">
      <c r="A108" s="32">
        <v>3998</v>
      </c>
      <c r="B108" s="9" t="s">
        <v>38</v>
      </c>
      <c r="C108" s="9">
        <v>48</v>
      </c>
      <c r="D108" s="9">
        <v>1</v>
      </c>
      <c r="E108" s="9">
        <v>18</v>
      </c>
      <c r="F108" s="34">
        <v>-3.1</v>
      </c>
      <c r="G108" s="7"/>
      <c r="H108" s="24"/>
      <c r="I108" s="17"/>
      <c r="J108" s="17"/>
      <c r="K108" s="17"/>
      <c r="L108" s="17"/>
      <c r="M108" s="26"/>
    </row>
    <row r="109" spans="1:13" ht="14.4" thickBot="1" x14ac:dyDescent="0.35">
      <c r="A109" s="32">
        <v>4069</v>
      </c>
      <c r="B109" s="9" t="s">
        <v>216</v>
      </c>
      <c r="C109" s="9">
        <v>12</v>
      </c>
      <c r="D109" s="9">
        <v>1</v>
      </c>
      <c r="E109" s="9">
        <v>9</v>
      </c>
      <c r="F109" s="136">
        <v>5.0999999999999996</v>
      </c>
      <c r="G109" s="7"/>
      <c r="H109" s="7"/>
      <c r="I109" s="7"/>
      <c r="J109" s="7"/>
      <c r="K109" s="7"/>
      <c r="L109" s="7"/>
      <c r="M109" s="7"/>
    </row>
    <row r="110" spans="1:13" x14ac:dyDescent="0.3">
      <c r="A110" s="30" t="s">
        <v>4</v>
      </c>
      <c r="B110" s="8"/>
      <c r="C110" s="8">
        <f>SUM(C101:C109)</f>
        <v>216</v>
      </c>
      <c r="D110" s="8">
        <f>SUM(D101:D109)</f>
        <v>18</v>
      </c>
      <c r="E110" s="8">
        <f t="shared" ref="E110" si="11">SUM(E101:E109)</f>
        <v>105</v>
      </c>
      <c r="F110" s="31"/>
      <c r="G110" s="7"/>
      <c r="H110" s="27" t="s">
        <v>112</v>
      </c>
      <c r="I110" s="28" t="s">
        <v>149</v>
      </c>
      <c r="J110" s="28" t="s">
        <v>20</v>
      </c>
      <c r="K110" s="28"/>
      <c r="L110" s="29">
        <f>L119/J119</f>
        <v>0.56666666666666665</v>
      </c>
      <c r="M110" s="117" t="s">
        <v>229</v>
      </c>
    </row>
    <row r="111" spans="1:13" ht="14.4" thickBot="1" x14ac:dyDescent="0.35">
      <c r="A111" s="35"/>
      <c r="B111" s="25"/>
      <c r="C111" s="25"/>
      <c r="D111" s="25"/>
      <c r="E111" s="25"/>
      <c r="F111" s="36"/>
      <c r="G111" s="7"/>
      <c r="H111" s="30" t="s">
        <v>89</v>
      </c>
      <c r="I111" s="8" t="s">
        <v>6</v>
      </c>
      <c r="J111" s="14" t="s">
        <v>2</v>
      </c>
      <c r="K111" s="14" t="s">
        <v>3</v>
      </c>
      <c r="L111" s="14" t="s">
        <v>4</v>
      </c>
      <c r="M111" s="37" t="s">
        <v>90</v>
      </c>
    </row>
    <row r="112" spans="1:13" ht="14.4" thickBot="1" x14ac:dyDescent="0.35">
      <c r="A112" s="6"/>
      <c r="B112" s="6"/>
      <c r="C112" s="6"/>
      <c r="D112" s="6"/>
      <c r="E112" s="6"/>
      <c r="F112" s="6"/>
      <c r="G112" s="7"/>
      <c r="H112" s="32">
        <v>691</v>
      </c>
      <c r="I112" s="9" t="s">
        <v>45</v>
      </c>
      <c r="J112" s="9">
        <v>48</v>
      </c>
      <c r="K112" s="9">
        <v>0</v>
      </c>
      <c r="L112" s="9">
        <v>13</v>
      </c>
      <c r="M112" s="34">
        <v>-7.9</v>
      </c>
    </row>
    <row r="113" spans="1:13" x14ac:dyDescent="0.3">
      <c r="A113" s="27" t="s">
        <v>106</v>
      </c>
      <c r="B113" s="28" t="s">
        <v>107</v>
      </c>
      <c r="C113" s="28" t="s">
        <v>20</v>
      </c>
      <c r="D113" s="28"/>
      <c r="E113" s="29">
        <f>E121/C121</f>
        <v>0.62962962962962965</v>
      </c>
      <c r="F113" s="117" t="s">
        <v>229</v>
      </c>
      <c r="G113" s="7"/>
      <c r="H113" s="32">
        <v>767</v>
      </c>
      <c r="I113" s="9" t="s">
        <v>215</v>
      </c>
      <c r="J113" s="9">
        <v>24</v>
      </c>
      <c r="K113" s="9">
        <v>2</v>
      </c>
      <c r="L113" s="9">
        <v>16</v>
      </c>
      <c r="M113" s="34">
        <v>-8.3000000000000007</v>
      </c>
    </row>
    <row r="114" spans="1:13" x14ac:dyDescent="0.3">
      <c r="A114" s="30" t="s">
        <v>89</v>
      </c>
      <c r="B114" s="8" t="s">
        <v>6</v>
      </c>
      <c r="C114" s="14" t="s">
        <v>2</v>
      </c>
      <c r="D114" s="14" t="s">
        <v>3</v>
      </c>
      <c r="E114" s="14" t="s">
        <v>4</v>
      </c>
      <c r="F114" s="37" t="s">
        <v>90</v>
      </c>
      <c r="G114" s="7"/>
      <c r="H114" s="32">
        <v>1291</v>
      </c>
      <c r="I114" s="9" t="s">
        <v>256</v>
      </c>
      <c r="J114" s="9">
        <v>36</v>
      </c>
      <c r="K114" s="9">
        <v>6</v>
      </c>
      <c r="L114" s="9">
        <v>40</v>
      </c>
      <c r="M114" s="34">
        <v>-1</v>
      </c>
    </row>
    <row r="115" spans="1:13" x14ac:dyDescent="0.3">
      <c r="A115" s="32">
        <v>372</v>
      </c>
      <c r="B115" s="9" t="s">
        <v>39</v>
      </c>
      <c r="C115" s="9">
        <v>72</v>
      </c>
      <c r="D115" s="9">
        <v>1</v>
      </c>
      <c r="E115" s="9">
        <v>21</v>
      </c>
      <c r="F115" s="34">
        <v>-1.6</v>
      </c>
      <c r="G115" s="7"/>
      <c r="H115" s="32">
        <v>1292</v>
      </c>
      <c r="I115" s="9" t="s">
        <v>46</v>
      </c>
      <c r="J115" s="9">
        <v>12</v>
      </c>
      <c r="K115" s="9">
        <v>0</v>
      </c>
      <c r="L115" s="9">
        <v>0</v>
      </c>
      <c r="M115" s="34">
        <v>-8.6</v>
      </c>
    </row>
    <row r="116" spans="1:13" x14ac:dyDescent="0.3">
      <c r="A116" s="32">
        <v>2233</v>
      </c>
      <c r="B116" s="9" t="s">
        <v>41</v>
      </c>
      <c r="C116" s="9">
        <v>60</v>
      </c>
      <c r="D116" s="9">
        <v>11</v>
      </c>
      <c r="E116" s="9">
        <v>53</v>
      </c>
      <c r="F116" s="34">
        <v>-1.5</v>
      </c>
      <c r="G116" s="7"/>
      <c r="H116" s="32">
        <v>1391</v>
      </c>
      <c r="I116" s="9" t="s">
        <v>218</v>
      </c>
      <c r="J116" s="9">
        <v>36</v>
      </c>
      <c r="K116" s="9">
        <v>2</v>
      </c>
      <c r="L116" s="9">
        <v>19</v>
      </c>
      <c r="M116" s="34">
        <v>-3.8</v>
      </c>
    </row>
    <row r="117" spans="1:13" x14ac:dyDescent="0.3">
      <c r="A117" s="32">
        <v>2246</v>
      </c>
      <c r="B117" s="9" t="s">
        <v>217</v>
      </c>
      <c r="C117" s="9">
        <v>24</v>
      </c>
      <c r="D117" s="9">
        <v>0</v>
      </c>
      <c r="E117" s="9">
        <v>16</v>
      </c>
      <c r="F117" s="34">
        <v>-6.9</v>
      </c>
      <c r="G117" s="7"/>
      <c r="H117" s="32">
        <v>3025</v>
      </c>
      <c r="I117" s="9" t="s">
        <v>139</v>
      </c>
      <c r="J117" s="9">
        <v>36</v>
      </c>
      <c r="K117" s="9">
        <v>8</v>
      </c>
      <c r="L117" s="9">
        <v>18</v>
      </c>
      <c r="M117" s="34">
        <v>-0.3</v>
      </c>
    </row>
    <row r="118" spans="1:13" x14ac:dyDescent="0.3">
      <c r="A118" s="32">
        <v>2405</v>
      </c>
      <c r="B118" s="9" t="s">
        <v>213</v>
      </c>
      <c r="C118" s="9">
        <v>12</v>
      </c>
      <c r="D118" s="9">
        <v>3</v>
      </c>
      <c r="E118" s="9">
        <v>11</v>
      </c>
      <c r="F118" s="34">
        <v>-7.1</v>
      </c>
      <c r="G118" s="7"/>
      <c r="H118" s="32">
        <v>3615</v>
      </c>
      <c r="I118" s="9" t="s">
        <v>214</v>
      </c>
      <c r="J118" s="9">
        <v>48</v>
      </c>
      <c r="K118" s="9">
        <v>1</v>
      </c>
      <c r="L118" s="9">
        <v>30</v>
      </c>
      <c r="M118" s="34">
        <v>-2.2000000000000002</v>
      </c>
    </row>
    <row r="119" spans="1:13" x14ac:dyDescent="0.3">
      <c r="A119" s="32">
        <v>2556</v>
      </c>
      <c r="B119" s="9" t="s">
        <v>137</v>
      </c>
      <c r="C119" s="9">
        <v>36</v>
      </c>
      <c r="D119" s="9">
        <v>0</v>
      </c>
      <c r="E119" s="9">
        <v>24</v>
      </c>
      <c r="F119" s="34">
        <v>-3.4</v>
      </c>
      <c r="G119" s="7"/>
      <c r="H119" s="30" t="s">
        <v>4</v>
      </c>
      <c r="I119" s="8"/>
      <c r="J119" s="8">
        <f>SUM(J112:J118)</f>
        <v>240</v>
      </c>
      <c r="K119" s="8">
        <f>SUM(K112:K118)</f>
        <v>19</v>
      </c>
      <c r="L119" s="8">
        <f t="shared" ref="L119" si="12">SUM(L112:L118)</f>
        <v>136</v>
      </c>
      <c r="M119" s="31"/>
    </row>
    <row r="120" spans="1:13" ht="14.4" thickBot="1" x14ac:dyDescent="0.35">
      <c r="A120" s="32">
        <v>4428</v>
      </c>
      <c r="B120" s="9" t="s">
        <v>212</v>
      </c>
      <c r="C120" s="9">
        <v>12</v>
      </c>
      <c r="D120" s="9">
        <v>2</v>
      </c>
      <c r="E120" s="9">
        <v>11</v>
      </c>
      <c r="F120" s="34">
        <v>-3.2</v>
      </c>
      <c r="G120" s="7"/>
      <c r="H120" s="24"/>
      <c r="I120" s="17"/>
      <c r="J120" s="17"/>
      <c r="K120" s="17"/>
      <c r="L120" s="17"/>
      <c r="M120" s="26"/>
    </row>
    <row r="121" spans="1:13" ht="14.4" thickBot="1" x14ac:dyDescent="0.35">
      <c r="A121" s="30" t="s">
        <v>4</v>
      </c>
      <c r="B121" s="8"/>
      <c r="C121" s="8">
        <f>SUM(C115:C120)</f>
        <v>216</v>
      </c>
      <c r="D121" s="8">
        <f>SUM(D115:D120)</f>
        <v>17</v>
      </c>
      <c r="E121" s="8">
        <f t="shared" ref="E121" si="13">SUM(E115:E120)</f>
        <v>136</v>
      </c>
      <c r="F121" s="31"/>
      <c r="G121" s="7"/>
      <c r="H121" s="7"/>
      <c r="I121" s="7"/>
      <c r="J121" s="7"/>
      <c r="K121" s="7"/>
      <c r="L121" s="7"/>
      <c r="M121" s="7"/>
    </row>
    <row r="122" spans="1:13" ht="14.4" thickBot="1" x14ac:dyDescent="0.35">
      <c r="A122" s="35"/>
      <c r="B122" s="25"/>
      <c r="C122" s="25"/>
      <c r="D122" s="25"/>
      <c r="E122" s="25"/>
      <c r="F122" s="36"/>
      <c r="G122" s="7"/>
      <c r="H122" s="27" t="s">
        <v>114</v>
      </c>
      <c r="I122" s="28" t="s">
        <v>150</v>
      </c>
      <c r="J122" s="28" t="s">
        <v>8</v>
      </c>
      <c r="K122" s="28"/>
      <c r="L122" s="29">
        <f>L131/J131</f>
        <v>0.77083333333333337</v>
      </c>
      <c r="M122" s="117" t="s">
        <v>229</v>
      </c>
    </row>
    <row r="123" spans="1:13" ht="14.4" thickBot="1" x14ac:dyDescent="0.35">
      <c r="A123" s="6"/>
      <c r="B123" s="6"/>
      <c r="C123" s="6"/>
      <c r="D123" s="6"/>
      <c r="E123" s="6"/>
      <c r="F123" s="6"/>
      <c r="G123" s="7"/>
      <c r="H123" s="30" t="s">
        <v>89</v>
      </c>
      <c r="I123" s="8" t="s">
        <v>6</v>
      </c>
      <c r="J123" s="14" t="s">
        <v>2</v>
      </c>
      <c r="K123" s="14" t="s">
        <v>3</v>
      </c>
      <c r="L123" s="14" t="s">
        <v>4</v>
      </c>
      <c r="M123" s="37" t="s">
        <v>90</v>
      </c>
    </row>
    <row r="124" spans="1:13" x14ac:dyDescent="0.3">
      <c r="A124" s="27" t="s">
        <v>108</v>
      </c>
      <c r="B124" s="28" t="s">
        <v>109</v>
      </c>
      <c r="C124" s="28" t="s">
        <v>1</v>
      </c>
      <c r="D124" s="28"/>
      <c r="E124" s="29">
        <f>E132/C132</f>
        <v>0.7142857142857143</v>
      </c>
      <c r="F124" s="117" t="s">
        <v>229</v>
      </c>
      <c r="G124" s="7"/>
      <c r="H124" s="32">
        <v>376</v>
      </c>
      <c r="I124" s="9" t="s">
        <v>205</v>
      </c>
      <c r="J124" s="9">
        <v>60</v>
      </c>
      <c r="K124" s="9">
        <v>2</v>
      </c>
      <c r="L124" s="9">
        <v>30</v>
      </c>
      <c r="M124" s="34">
        <v>-3.5</v>
      </c>
    </row>
    <row r="125" spans="1:13" x14ac:dyDescent="0.3">
      <c r="A125" s="30" t="s">
        <v>89</v>
      </c>
      <c r="B125" s="8" t="s">
        <v>6</v>
      </c>
      <c r="C125" s="14" t="s">
        <v>2</v>
      </c>
      <c r="D125" s="14" t="s">
        <v>3</v>
      </c>
      <c r="E125" s="14" t="s">
        <v>4</v>
      </c>
      <c r="F125" s="37" t="s">
        <v>90</v>
      </c>
      <c r="G125" s="7"/>
      <c r="H125" s="32">
        <v>979</v>
      </c>
      <c r="I125" s="9" t="s">
        <v>257</v>
      </c>
      <c r="J125" s="9">
        <v>12</v>
      </c>
      <c r="K125" s="9">
        <v>13</v>
      </c>
      <c r="L125" s="9">
        <v>14</v>
      </c>
      <c r="M125" s="34">
        <v>-12</v>
      </c>
    </row>
    <row r="126" spans="1:13" x14ac:dyDescent="0.3">
      <c r="A126" s="32">
        <v>515</v>
      </c>
      <c r="B126" s="9" t="s">
        <v>44</v>
      </c>
      <c r="C126" s="9">
        <v>12</v>
      </c>
      <c r="D126" s="9">
        <v>2</v>
      </c>
      <c r="E126" s="9">
        <v>3</v>
      </c>
      <c r="F126" s="34">
        <v>-4.9000000000000004</v>
      </c>
      <c r="G126" s="7"/>
      <c r="H126" s="32">
        <v>2163</v>
      </c>
      <c r="I126" s="9" t="s">
        <v>206</v>
      </c>
      <c r="J126" s="9">
        <v>36</v>
      </c>
      <c r="K126" s="9">
        <v>3</v>
      </c>
      <c r="L126" s="9">
        <v>20</v>
      </c>
      <c r="M126" s="34">
        <v>-4.5</v>
      </c>
    </row>
    <row r="127" spans="1:13" x14ac:dyDescent="0.3">
      <c r="A127" s="32">
        <v>582</v>
      </c>
      <c r="B127" s="9" t="s">
        <v>208</v>
      </c>
      <c r="C127" s="9">
        <v>12</v>
      </c>
      <c r="D127" s="9">
        <v>0</v>
      </c>
      <c r="E127" s="9">
        <v>6</v>
      </c>
      <c r="F127" s="34">
        <v>-15.4</v>
      </c>
      <c r="G127" s="7"/>
      <c r="H127" s="32">
        <v>2166</v>
      </c>
      <c r="I127" s="9" t="s">
        <v>204</v>
      </c>
      <c r="J127" s="9">
        <v>12</v>
      </c>
      <c r="K127" s="9">
        <v>1</v>
      </c>
      <c r="L127" s="9">
        <v>10</v>
      </c>
      <c r="M127" s="34">
        <v>-2.5</v>
      </c>
    </row>
    <row r="128" spans="1:13" x14ac:dyDescent="0.3">
      <c r="A128" s="32">
        <v>2185</v>
      </c>
      <c r="B128" s="9" t="s">
        <v>209</v>
      </c>
      <c r="C128" s="9">
        <v>12</v>
      </c>
      <c r="D128" s="9">
        <v>3</v>
      </c>
      <c r="E128" s="9">
        <v>10</v>
      </c>
      <c r="F128" s="34">
        <v>-8</v>
      </c>
      <c r="G128" s="7"/>
      <c r="H128" s="32">
        <v>3506</v>
      </c>
      <c r="I128" s="9" t="s">
        <v>48</v>
      </c>
      <c r="J128" s="9">
        <v>24</v>
      </c>
      <c r="K128" s="9">
        <v>1</v>
      </c>
      <c r="L128" s="9">
        <v>20</v>
      </c>
      <c r="M128" s="136">
        <v>0.4</v>
      </c>
    </row>
    <row r="129" spans="1:13" x14ac:dyDescent="0.3">
      <c r="A129" s="32">
        <v>2264</v>
      </c>
      <c r="B129" s="9" t="s">
        <v>259</v>
      </c>
      <c r="C129" s="9">
        <v>12</v>
      </c>
      <c r="D129" s="9">
        <v>5</v>
      </c>
      <c r="E129" s="9">
        <v>25</v>
      </c>
      <c r="F129" s="34">
        <v>-1.2</v>
      </c>
      <c r="G129" s="7"/>
      <c r="H129" s="32">
        <v>3614</v>
      </c>
      <c r="I129" s="9" t="s">
        <v>203</v>
      </c>
      <c r="J129" s="9">
        <v>24</v>
      </c>
      <c r="K129" s="9">
        <v>1</v>
      </c>
      <c r="L129" s="9">
        <v>23</v>
      </c>
      <c r="M129" s="136">
        <v>1</v>
      </c>
    </row>
    <row r="130" spans="1:13" x14ac:dyDescent="0.3">
      <c r="A130" s="32">
        <v>2418</v>
      </c>
      <c r="B130" s="9" t="s">
        <v>210</v>
      </c>
      <c r="C130" s="9">
        <v>12</v>
      </c>
      <c r="D130" s="9">
        <v>1</v>
      </c>
      <c r="E130" s="9">
        <v>10</v>
      </c>
      <c r="F130" s="34">
        <v>-8.1</v>
      </c>
      <c r="G130" s="7"/>
      <c r="H130" s="32">
        <v>3974</v>
      </c>
      <c r="I130" s="9" t="s">
        <v>239</v>
      </c>
      <c r="J130" s="9">
        <v>24</v>
      </c>
      <c r="K130" s="9">
        <v>6</v>
      </c>
      <c r="L130" s="9">
        <v>31</v>
      </c>
      <c r="M130" s="34">
        <v>-2.7</v>
      </c>
    </row>
    <row r="131" spans="1:13" x14ac:dyDescent="0.3">
      <c r="A131" s="32">
        <v>3228</v>
      </c>
      <c r="B131" s="9" t="s">
        <v>211</v>
      </c>
      <c r="C131" s="9">
        <v>24</v>
      </c>
      <c r="D131" s="9">
        <v>0</v>
      </c>
      <c r="E131" s="9">
        <v>6</v>
      </c>
      <c r="F131" s="34">
        <v>-10.3</v>
      </c>
      <c r="G131" s="6"/>
      <c r="H131" s="30" t="s">
        <v>4</v>
      </c>
      <c r="J131" s="8">
        <f>SUM(J124:J130)</f>
        <v>192</v>
      </c>
      <c r="K131" s="8">
        <f>SUM(K124:K130)</f>
        <v>27</v>
      </c>
      <c r="L131" s="8">
        <f t="shared" ref="L131" si="14">SUM(L124:L130)</f>
        <v>148</v>
      </c>
      <c r="M131" s="31"/>
    </row>
    <row r="132" spans="1:13" ht="14.4" thickBot="1" x14ac:dyDescent="0.35">
      <c r="A132" s="30" t="s">
        <v>4</v>
      </c>
      <c r="B132" s="8"/>
      <c r="C132" s="8">
        <f>SUM(C126:C131)</f>
        <v>84</v>
      </c>
      <c r="D132" s="8">
        <f>SUM(D126:D131)</f>
        <v>11</v>
      </c>
      <c r="E132" s="8">
        <f>SUM(E126:E131)</f>
        <v>60</v>
      </c>
      <c r="F132" s="31"/>
      <c r="G132" s="7"/>
      <c r="H132" s="24"/>
      <c r="I132" s="17"/>
      <c r="J132" s="17"/>
      <c r="K132" s="17"/>
      <c r="L132" s="17"/>
      <c r="M132" s="26"/>
    </row>
    <row r="133" spans="1:13" ht="14.4" thickBot="1" x14ac:dyDescent="0.35">
      <c r="A133" s="35"/>
      <c r="B133" s="25"/>
      <c r="C133" s="25"/>
      <c r="D133" s="25"/>
      <c r="E133" s="25"/>
      <c r="F133" s="36"/>
      <c r="G133" s="6"/>
      <c r="H133" s="7"/>
      <c r="I133" s="7"/>
      <c r="J133" s="7"/>
      <c r="K133" s="7"/>
      <c r="L133" s="7"/>
      <c r="M133" s="7"/>
    </row>
    <row r="134" spans="1:13" ht="14.4" thickBot="1" x14ac:dyDescent="0.35">
      <c r="A134" s="6"/>
      <c r="B134" s="6"/>
      <c r="C134" s="6"/>
      <c r="D134" s="6"/>
      <c r="E134" s="6"/>
      <c r="F134" s="6"/>
      <c r="G134" s="7"/>
      <c r="H134" s="27" t="s">
        <v>116</v>
      </c>
      <c r="I134" s="28" t="s">
        <v>151</v>
      </c>
      <c r="J134" s="28" t="s">
        <v>20</v>
      </c>
      <c r="K134" s="28"/>
      <c r="L134" s="29">
        <f>L141/J141</f>
        <v>0.31372549019607843</v>
      </c>
      <c r="M134" s="117" t="s">
        <v>229</v>
      </c>
    </row>
    <row r="135" spans="1:13" x14ac:dyDescent="0.3">
      <c r="A135" s="27" t="s">
        <v>111</v>
      </c>
      <c r="B135" s="28" t="s">
        <v>124</v>
      </c>
      <c r="C135" s="28" t="s">
        <v>20</v>
      </c>
      <c r="D135" s="28"/>
      <c r="E135" s="29">
        <f>E142/C142</f>
        <v>0.84090909090909094</v>
      </c>
      <c r="F135" s="117" t="s">
        <v>229</v>
      </c>
      <c r="G135" s="7"/>
      <c r="H135" s="30" t="s">
        <v>89</v>
      </c>
      <c r="I135" s="8" t="s">
        <v>6</v>
      </c>
      <c r="J135" s="14" t="s">
        <v>2</v>
      </c>
      <c r="K135" s="14" t="s">
        <v>3</v>
      </c>
      <c r="L135" s="14" t="s">
        <v>4</v>
      </c>
      <c r="M135" s="37" t="s">
        <v>90</v>
      </c>
    </row>
    <row r="136" spans="1:13" x14ac:dyDescent="0.3">
      <c r="A136" s="30" t="s">
        <v>89</v>
      </c>
      <c r="B136" s="8" t="s">
        <v>6</v>
      </c>
      <c r="C136" s="14" t="s">
        <v>2</v>
      </c>
      <c r="D136" s="14" t="s">
        <v>3</v>
      </c>
      <c r="E136" s="14" t="s">
        <v>4</v>
      </c>
      <c r="F136" s="37" t="s">
        <v>90</v>
      </c>
      <c r="G136" s="7"/>
      <c r="H136" s="32">
        <v>370</v>
      </c>
      <c r="I136" s="9" t="s">
        <v>49</v>
      </c>
      <c r="J136" s="9">
        <v>60</v>
      </c>
      <c r="K136" s="9">
        <v>1</v>
      </c>
      <c r="L136" s="9">
        <v>18</v>
      </c>
      <c r="M136" s="34">
        <v>-4.2</v>
      </c>
    </row>
    <row r="137" spans="1:13" x14ac:dyDescent="0.3">
      <c r="A137" s="32">
        <v>336</v>
      </c>
      <c r="B137" s="9" t="s">
        <v>236</v>
      </c>
      <c r="C137" s="9">
        <v>24</v>
      </c>
      <c r="D137" s="9">
        <v>6</v>
      </c>
      <c r="E137" s="9">
        <v>37</v>
      </c>
      <c r="F137" s="136">
        <v>7.6</v>
      </c>
      <c r="G137" s="7"/>
      <c r="H137" s="32">
        <v>471</v>
      </c>
      <c r="I137" s="9" t="s">
        <v>50</v>
      </c>
      <c r="J137" s="9">
        <v>60</v>
      </c>
      <c r="K137" s="9">
        <v>3</v>
      </c>
      <c r="L137" s="9">
        <v>30</v>
      </c>
      <c r="M137" s="34">
        <v>0</v>
      </c>
    </row>
    <row r="138" spans="1:13" x14ac:dyDescent="0.3">
      <c r="A138" s="32">
        <v>763</v>
      </c>
      <c r="B138" s="9" t="s">
        <v>253</v>
      </c>
      <c r="C138" s="9">
        <v>12</v>
      </c>
      <c r="D138" s="9">
        <v>2</v>
      </c>
      <c r="E138" s="9">
        <v>17</v>
      </c>
      <c r="F138" s="34">
        <v>-10.3</v>
      </c>
      <c r="G138" s="7"/>
      <c r="H138" s="32">
        <v>2234</v>
      </c>
      <c r="I138" s="9" t="s">
        <v>202</v>
      </c>
      <c r="J138" s="9">
        <v>48</v>
      </c>
      <c r="K138" s="9">
        <v>1</v>
      </c>
      <c r="L138" s="9">
        <v>11</v>
      </c>
      <c r="M138" s="34">
        <v>-1.5</v>
      </c>
    </row>
    <row r="139" spans="1:13" x14ac:dyDescent="0.3">
      <c r="A139" s="32">
        <v>859</v>
      </c>
      <c r="B139" s="9" t="s">
        <v>47</v>
      </c>
      <c r="C139" s="9">
        <v>24</v>
      </c>
      <c r="D139" s="9">
        <v>1</v>
      </c>
      <c r="E139" s="9">
        <v>19</v>
      </c>
      <c r="F139" s="34">
        <v>-6.7</v>
      </c>
      <c r="G139" s="7"/>
      <c r="H139" s="32">
        <v>2772</v>
      </c>
      <c r="I139" s="9" t="s">
        <v>51</v>
      </c>
      <c r="J139" s="9">
        <v>12</v>
      </c>
      <c r="K139" s="9">
        <v>0</v>
      </c>
      <c r="L139" s="9">
        <v>1</v>
      </c>
      <c r="M139" s="34">
        <v>-22</v>
      </c>
    </row>
    <row r="140" spans="1:13" x14ac:dyDescent="0.3">
      <c r="A140" s="32">
        <v>2178</v>
      </c>
      <c r="B140" s="9" t="s">
        <v>207</v>
      </c>
      <c r="C140" s="9">
        <v>60</v>
      </c>
      <c r="D140" s="9">
        <v>1</v>
      </c>
      <c r="E140" s="9">
        <v>24</v>
      </c>
      <c r="F140" s="34">
        <v>-2.6</v>
      </c>
      <c r="G140" s="7"/>
      <c r="H140" s="32">
        <v>2793</v>
      </c>
      <c r="I140" s="9" t="s">
        <v>201</v>
      </c>
      <c r="J140" s="9">
        <v>24</v>
      </c>
      <c r="K140" s="9">
        <v>0</v>
      </c>
      <c r="L140" s="9">
        <v>4</v>
      </c>
      <c r="M140" s="34">
        <v>-0.9</v>
      </c>
    </row>
    <row r="141" spans="1:13" x14ac:dyDescent="0.3">
      <c r="A141" s="32">
        <v>2275</v>
      </c>
      <c r="B141" s="9" t="s">
        <v>237</v>
      </c>
      <c r="C141" s="9">
        <v>12</v>
      </c>
      <c r="D141" s="9">
        <v>2</v>
      </c>
      <c r="E141" s="9">
        <v>14</v>
      </c>
      <c r="F141" s="136">
        <v>1.3</v>
      </c>
      <c r="G141" s="7"/>
      <c r="H141" s="30" t="s">
        <v>4</v>
      </c>
      <c r="I141" s="8"/>
      <c r="J141" s="8">
        <f>SUM(J136:J140)</f>
        <v>204</v>
      </c>
      <c r="K141" s="8">
        <f>SUM(K136:K140)</f>
        <v>5</v>
      </c>
      <c r="L141" s="8">
        <f t="shared" ref="L141" si="15">SUM(L136:L140)</f>
        <v>64</v>
      </c>
      <c r="M141" s="31"/>
    </row>
    <row r="142" spans="1:13" ht="14.4" thickBot="1" x14ac:dyDescent="0.35">
      <c r="A142" s="30" t="s">
        <v>4</v>
      </c>
      <c r="B142" s="8"/>
      <c r="C142" s="8">
        <f>SUM(C137:C141)</f>
        <v>132</v>
      </c>
      <c r="D142" s="8">
        <f>SUM(D137:D141)</f>
        <v>12</v>
      </c>
      <c r="E142" s="8">
        <f>SUM(E137:E141)</f>
        <v>111</v>
      </c>
      <c r="F142" s="31"/>
      <c r="G142" s="7"/>
      <c r="H142" s="24"/>
      <c r="I142" s="17"/>
      <c r="J142" s="17"/>
      <c r="K142" s="17"/>
      <c r="L142" s="17"/>
      <c r="M142" s="26"/>
    </row>
    <row r="143" spans="1:13" ht="14.4" thickBot="1" x14ac:dyDescent="0.35">
      <c r="A143" s="35"/>
      <c r="B143" s="25"/>
      <c r="C143" s="25"/>
      <c r="D143" s="25"/>
      <c r="E143" s="25"/>
      <c r="F143" s="26"/>
      <c r="G143" s="7"/>
      <c r="M143" s="116"/>
    </row>
    <row r="144" spans="1:13" ht="14.4" thickBot="1" x14ac:dyDescent="0.35">
      <c r="A144" s="7"/>
      <c r="B144" s="7"/>
      <c r="C144" s="7"/>
      <c r="D144" s="7"/>
      <c r="E144" s="7"/>
      <c r="F144" s="7"/>
      <c r="G144" s="7"/>
      <c r="M144" s="116"/>
    </row>
    <row r="145" spans="1:14" x14ac:dyDescent="0.3">
      <c r="A145" s="18"/>
      <c r="B145" s="19"/>
      <c r="C145" s="19" t="s">
        <v>119</v>
      </c>
      <c r="D145" s="19"/>
      <c r="E145" s="20"/>
      <c r="F145" s="20"/>
      <c r="G145" s="20"/>
      <c r="H145" s="20"/>
      <c r="I145" s="20"/>
      <c r="J145" s="20"/>
      <c r="K145" s="20"/>
      <c r="L145" s="20"/>
      <c r="M145" s="21"/>
      <c r="N145" s="11"/>
    </row>
    <row r="146" spans="1:14" x14ac:dyDescent="0.3">
      <c r="A146" s="22"/>
      <c r="B146" s="8" t="s">
        <v>79</v>
      </c>
      <c r="C146" s="8" t="s">
        <v>52</v>
      </c>
      <c r="D146" s="8"/>
      <c r="H146" s="8"/>
      <c r="I146" s="8"/>
      <c r="J146" s="14" t="s">
        <v>2</v>
      </c>
      <c r="K146" s="14" t="s">
        <v>3</v>
      </c>
      <c r="L146" s="14" t="s">
        <v>4</v>
      </c>
      <c r="M146" s="37" t="s">
        <v>117</v>
      </c>
      <c r="N146" s="11"/>
    </row>
    <row r="147" spans="1:14" x14ac:dyDescent="0.3">
      <c r="A147" s="22"/>
      <c r="B147" s="8" t="s">
        <v>80</v>
      </c>
      <c r="C147" s="8" t="s">
        <v>81</v>
      </c>
      <c r="D147" s="8"/>
      <c r="H147" s="8"/>
      <c r="I147" s="23" t="s">
        <v>4</v>
      </c>
      <c r="J147" s="14">
        <f>SUM(C10+C65+C73+C28+C38+J6+J19+C49+J31+C83+C96+J42+J55+J68+C121+C110+C132+C142+J107+J119+J82+J93+J131+J141)</f>
        <v>4428</v>
      </c>
      <c r="K147" s="14">
        <f>SUM(D10+D65+D73+D28+D38+K6+K19+D49+K31+D83+D96+K42+K55+K68+D121+D110+D132+D142+K107+K119+K82+K93+K131+K141)</f>
        <v>318</v>
      </c>
      <c r="L147" s="14">
        <f>SUM(E10+E65+E73+E28+E38+L6+L19+E49+L31+E83+E96+L42+L55+L68+E121+E110+E132+E142+L107+L119+L82+L93+L131+L141)</f>
        <v>2765</v>
      </c>
      <c r="M147" s="137">
        <v>-3.4</v>
      </c>
      <c r="N147" s="11"/>
    </row>
    <row r="148" spans="1:14" x14ac:dyDescent="0.3">
      <c r="A148" s="22"/>
      <c r="B148" s="8" t="s">
        <v>82</v>
      </c>
      <c r="C148" s="8" t="s">
        <v>83</v>
      </c>
      <c r="D148" s="8"/>
      <c r="H148" s="8"/>
      <c r="I148" s="23"/>
      <c r="J148" s="14"/>
      <c r="K148" s="14"/>
      <c r="L148" s="14"/>
      <c r="M148" s="37"/>
      <c r="N148" s="11"/>
    </row>
    <row r="149" spans="1:14" ht="14.4" thickBot="1" x14ac:dyDescent="0.35">
      <c r="A149" s="24"/>
      <c r="B149" s="25" t="s">
        <v>84</v>
      </c>
      <c r="C149" s="25" t="s">
        <v>85</v>
      </c>
      <c r="D149" s="25"/>
      <c r="E149" s="17"/>
      <c r="F149" s="17"/>
      <c r="G149" s="17"/>
      <c r="H149" s="17"/>
      <c r="I149" s="17"/>
      <c r="J149" s="17"/>
      <c r="K149" s="17"/>
      <c r="L149" s="17"/>
      <c r="M149" s="26"/>
      <c r="N149" s="11"/>
    </row>
    <row r="150" spans="1:14" x14ac:dyDescent="0.3">
      <c r="A150" s="7"/>
      <c r="B150" s="7"/>
      <c r="C150" s="7"/>
      <c r="D150" s="7"/>
      <c r="E150" s="7"/>
      <c r="F150" s="7"/>
      <c r="G150" s="7"/>
    </row>
    <row r="151" spans="1:14" x14ac:dyDescent="0.3">
      <c r="A151" s="7"/>
      <c r="B151" s="7"/>
      <c r="C151" s="7"/>
      <c r="D151" s="7"/>
      <c r="E151" s="7"/>
      <c r="F151" s="7"/>
      <c r="G151" s="7"/>
    </row>
    <row r="152" spans="1:14" x14ac:dyDescent="0.3">
      <c r="A152" s="7"/>
      <c r="B152" s="7"/>
      <c r="C152" s="7"/>
      <c r="D152" s="7"/>
      <c r="E152" s="7"/>
      <c r="F152" s="7"/>
      <c r="G152" s="7"/>
    </row>
    <row r="153" spans="1:14" x14ac:dyDescent="0.3">
      <c r="A153" s="7"/>
      <c r="B153" s="7"/>
      <c r="C153" s="7"/>
      <c r="D153" s="7"/>
      <c r="E153" s="7"/>
      <c r="F153" s="7"/>
      <c r="G153" s="7"/>
    </row>
    <row r="154" spans="1:14" x14ac:dyDescent="0.3">
      <c r="A154" s="7"/>
      <c r="B154" s="7"/>
      <c r="C154" s="7"/>
      <c r="D154" s="7"/>
      <c r="E154" s="7"/>
      <c r="F154" s="7"/>
      <c r="G154" s="7"/>
    </row>
    <row r="155" spans="1:14" x14ac:dyDescent="0.3">
      <c r="A155" s="7"/>
      <c r="B155" s="7"/>
      <c r="C155" s="7"/>
      <c r="D155" s="7"/>
      <c r="E155" s="7"/>
      <c r="F155" s="7"/>
      <c r="G155" s="7"/>
    </row>
    <row r="156" spans="1:14" x14ac:dyDescent="0.3">
      <c r="A156" s="7"/>
      <c r="B156" s="7"/>
      <c r="C156" s="7"/>
      <c r="D156" s="7"/>
      <c r="E156" s="7"/>
      <c r="F156" s="7"/>
      <c r="G156" s="7"/>
    </row>
    <row r="157" spans="1:14" x14ac:dyDescent="0.3">
      <c r="A157" s="7"/>
      <c r="B157" s="7"/>
      <c r="C157" s="7"/>
      <c r="D157" s="7"/>
      <c r="E157" s="7"/>
      <c r="F157" s="7"/>
      <c r="G157" s="7"/>
    </row>
    <row r="158" spans="1:14" x14ac:dyDescent="0.3">
      <c r="A158" s="7"/>
      <c r="B158" s="7"/>
      <c r="C158" s="7"/>
      <c r="D158" s="7"/>
      <c r="E158" s="7"/>
      <c r="F158" s="7"/>
      <c r="G158" s="7"/>
    </row>
    <row r="159" spans="1:14" x14ac:dyDescent="0.3">
      <c r="A159" s="7"/>
      <c r="B159" s="7"/>
      <c r="C159" s="7"/>
      <c r="D159" s="7"/>
      <c r="E159" s="7"/>
      <c r="F159" s="7"/>
      <c r="G159" s="7"/>
    </row>
    <row r="160" spans="1:14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/>
      <c r="B161" s="7"/>
      <c r="C161" s="7"/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/>
      <c r="B163" s="7"/>
      <c r="C163" s="7"/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/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/>
      <c r="B168" s="7"/>
      <c r="C168" s="7"/>
      <c r="D168" s="7"/>
      <c r="E168" s="7"/>
      <c r="F168" s="7"/>
      <c r="G168" s="7"/>
    </row>
    <row r="169" spans="1:7" x14ac:dyDescent="0.3">
      <c r="A169" s="7"/>
      <c r="B169" s="7"/>
      <c r="C169" s="7"/>
      <c r="D169" s="7"/>
      <c r="E169" s="7"/>
      <c r="F169" s="7"/>
      <c r="G169" s="7"/>
    </row>
    <row r="170" spans="1:7" x14ac:dyDescent="0.3">
      <c r="A170" s="7"/>
      <c r="B170" s="7"/>
      <c r="C170" s="7"/>
      <c r="D170" s="7"/>
      <c r="E170" s="7"/>
      <c r="F170" s="7"/>
      <c r="G170" s="7"/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/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/>
      <c r="B176" s="7"/>
      <c r="C176" s="7"/>
      <c r="D176" s="7"/>
      <c r="E176" s="7"/>
      <c r="F176" s="7"/>
      <c r="G176" s="7"/>
    </row>
    <row r="177" spans="1:7" x14ac:dyDescent="0.3">
      <c r="A177" s="7"/>
      <c r="B177" s="7"/>
      <c r="C177" s="7"/>
      <c r="D177" s="7"/>
      <c r="E177" s="7"/>
      <c r="F177" s="7"/>
      <c r="G177" s="7"/>
    </row>
    <row r="178" spans="1:7" x14ac:dyDescent="0.3">
      <c r="A178" s="7"/>
      <c r="B178" s="7"/>
      <c r="C178" s="7"/>
      <c r="D178" s="7"/>
      <c r="E178" s="7"/>
      <c r="F178" s="7"/>
      <c r="G178" s="7"/>
    </row>
    <row r="179" spans="1:7" x14ac:dyDescent="0.3">
      <c r="A179" s="7"/>
      <c r="B179" s="7"/>
      <c r="C179" s="7"/>
      <c r="D179" s="7"/>
      <c r="E179" s="7"/>
      <c r="F179" s="7"/>
      <c r="G179" s="7"/>
    </row>
    <row r="180" spans="1:7" x14ac:dyDescent="0.3">
      <c r="A180" s="7"/>
      <c r="B180" s="7"/>
      <c r="C180" s="7"/>
      <c r="D180" s="7"/>
      <c r="E180" s="7"/>
      <c r="F180" s="7"/>
      <c r="G180" s="7"/>
    </row>
    <row r="181" spans="1:7" x14ac:dyDescent="0.3">
      <c r="A181" s="7"/>
      <c r="B181" s="7"/>
      <c r="C181" s="7"/>
      <c r="D181" s="7"/>
      <c r="E181" s="7"/>
      <c r="F181" s="7"/>
      <c r="G181" s="7"/>
    </row>
    <row r="182" spans="1:7" x14ac:dyDescent="0.3">
      <c r="A182" s="7"/>
      <c r="B182" s="7"/>
      <c r="C182" s="7"/>
      <c r="D182" s="7"/>
      <c r="E182" s="7"/>
      <c r="F182" s="7"/>
      <c r="G182" s="7"/>
    </row>
    <row r="183" spans="1:7" x14ac:dyDescent="0.3">
      <c r="A183" s="7"/>
      <c r="B183" s="7"/>
      <c r="C183" s="7"/>
      <c r="D183" s="7"/>
      <c r="E183" s="7"/>
      <c r="F183" s="7"/>
      <c r="G183" s="7"/>
    </row>
    <row r="184" spans="1:7" x14ac:dyDescent="0.3">
      <c r="A184" s="7"/>
      <c r="B184" s="7"/>
      <c r="C184" s="7"/>
      <c r="D184" s="7"/>
      <c r="E184" s="7"/>
      <c r="F184" s="7"/>
      <c r="G184" s="7"/>
    </row>
    <row r="185" spans="1:7" x14ac:dyDescent="0.3">
      <c r="A185" s="7"/>
      <c r="B185" s="7"/>
      <c r="C185" s="7"/>
      <c r="D185" s="7"/>
      <c r="E185" s="7"/>
      <c r="F185" s="7"/>
      <c r="G185" s="7"/>
    </row>
    <row r="186" spans="1:7" x14ac:dyDescent="0.3">
      <c r="A186" s="7"/>
      <c r="B186" s="7"/>
      <c r="C186" s="7"/>
      <c r="D186" s="7"/>
      <c r="E186" s="7"/>
      <c r="F186" s="7"/>
      <c r="G186" s="7"/>
    </row>
    <row r="187" spans="1:7" x14ac:dyDescent="0.3">
      <c r="A187" s="7"/>
      <c r="B187" s="7"/>
      <c r="C187" s="7"/>
      <c r="D187" s="7"/>
      <c r="E187" s="7"/>
      <c r="F187" s="7"/>
      <c r="G187" s="7"/>
    </row>
    <row r="188" spans="1:7" x14ac:dyDescent="0.3">
      <c r="A188" s="7"/>
      <c r="B188" s="7"/>
      <c r="C188" s="7"/>
      <c r="D188" s="7"/>
      <c r="E188" s="7"/>
      <c r="F188" s="7"/>
      <c r="G188" s="7"/>
    </row>
    <row r="189" spans="1:7" x14ac:dyDescent="0.3">
      <c r="A189" s="7"/>
      <c r="B189" s="7"/>
      <c r="C189" s="7"/>
      <c r="D189" s="7"/>
      <c r="E189" s="7"/>
      <c r="F189" s="7"/>
      <c r="G189" s="7"/>
    </row>
    <row r="190" spans="1:7" x14ac:dyDescent="0.3">
      <c r="A190" s="7"/>
      <c r="B190" s="7"/>
      <c r="C190" s="7"/>
      <c r="D190" s="7"/>
      <c r="E190" s="7"/>
      <c r="F190" s="7"/>
      <c r="G190" s="7"/>
    </row>
    <row r="191" spans="1:7" x14ac:dyDescent="0.3">
      <c r="A191" s="7"/>
      <c r="B191" s="7"/>
      <c r="C191" s="7"/>
      <c r="D191" s="7"/>
      <c r="E191" s="7"/>
      <c r="F191" s="7"/>
      <c r="G191" s="7"/>
    </row>
    <row r="192" spans="1:7" x14ac:dyDescent="0.3">
      <c r="A192" s="7"/>
      <c r="B192" s="7"/>
      <c r="C192" s="7"/>
      <c r="D192" s="7"/>
      <c r="E192" s="7"/>
      <c r="F192" s="7"/>
      <c r="G192" s="7"/>
    </row>
    <row r="193" spans="1:7" x14ac:dyDescent="0.3">
      <c r="A193" s="7"/>
      <c r="B193" s="7"/>
      <c r="C193" s="7"/>
      <c r="D193" s="7"/>
      <c r="E193" s="7"/>
      <c r="F193" s="7"/>
      <c r="G193" s="7"/>
    </row>
    <row r="194" spans="1:7" x14ac:dyDescent="0.3">
      <c r="A194" s="7"/>
      <c r="B194" s="7"/>
      <c r="C194" s="7"/>
      <c r="D194" s="7"/>
      <c r="E194" s="7"/>
      <c r="F194" s="7"/>
      <c r="G194" s="7"/>
    </row>
    <row r="195" spans="1:7" x14ac:dyDescent="0.3">
      <c r="A195" s="7"/>
      <c r="B195" s="7"/>
      <c r="C195" s="7"/>
      <c r="D195" s="7"/>
      <c r="E195" s="7"/>
      <c r="F195" s="7"/>
      <c r="G195" s="7"/>
    </row>
    <row r="196" spans="1:7" x14ac:dyDescent="0.3">
      <c r="A196" s="7"/>
      <c r="B196" s="7"/>
      <c r="C196" s="7"/>
      <c r="D196" s="7"/>
      <c r="E196" s="7"/>
      <c r="F196" s="7"/>
      <c r="G196" s="7"/>
    </row>
    <row r="197" spans="1:7" x14ac:dyDescent="0.3">
      <c r="A197" s="7"/>
      <c r="B197" s="7"/>
      <c r="C197" s="7"/>
      <c r="D197" s="7"/>
      <c r="E197" s="7"/>
      <c r="F197" s="7"/>
      <c r="G197" s="7"/>
    </row>
    <row r="198" spans="1:7" x14ac:dyDescent="0.3">
      <c r="A198" s="7"/>
      <c r="B198" s="7"/>
      <c r="C198" s="7"/>
      <c r="D198" s="7"/>
      <c r="E198" s="7"/>
      <c r="F198" s="7"/>
      <c r="G198" s="7"/>
    </row>
    <row r="199" spans="1:7" x14ac:dyDescent="0.3">
      <c r="A199" s="7"/>
      <c r="B199" s="7"/>
      <c r="C199" s="7"/>
      <c r="D199" s="7"/>
      <c r="E199" s="7"/>
      <c r="F199" s="7"/>
      <c r="G199" s="7"/>
    </row>
    <row r="200" spans="1:7" x14ac:dyDescent="0.3">
      <c r="A200" s="7"/>
      <c r="B200" s="7"/>
      <c r="C200" s="7"/>
      <c r="D200" s="7"/>
      <c r="E200" s="7"/>
      <c r="F200" s="7"/>
      <c r="G200" s="7"/>
    </row>
    <row r="201" spans="1:7" x14ac:dyDescent="0.3">
      <c r="A201" s="7"/>
      <c r="B201" s="7"/>
      <c r="C201" s="7"/>
      <c r="D201" s="7"/>
      <c r="E201" s="7"/>
      <c r="F201" s="7"/>
      <c r="G201" s="7"/>
    </row>
    <row r="202" spans="1:7" x14ac:dyDescent="0.3">
      <c r="A202" s="7"/>
      <c r="B202" s="12"/>
      <c r="C202" s="12"/>
      <c r="D202" s="12"/>
      <c r="E202" s="12"/>
      <c r="F202" s="12"/>
      <c r="G202" s="7"/>
    </row>
    <row r="203" spans="1:7" x14ac:dyDescent="0.3">
      <c r="A203" s="7"/>
      <c r="B203" s="13"/>
      <c r="C203" s="12"/>
      <c r="D203" s="12"/>
      <c r="E203" s="12"/>
      <c r="F203" s="12"/>
      <c r="G203" s="7"/>
    </row>
    <row r="204" spans="1:7" x14ac:dyDescent="0.3">
      <c r="A204" s="7"/>
      <c r="B204" s="12"/>
      <c r="C204" s="12"/>
      <c r="D204" s="12"/>
      <c r="E204" s="12"/>
      <c r="F204" s="12"/>
      <c r="G204" s="7"/>
    </row>
    <row r="205" spans="1:7" x14ac:dyDescent="0.3">
      <c r="A205" s="7"/>
      <c r="B205" s="12"/>
      <c r="C205" s="12"/>
      <c r="D205" s="12"/>
      <c r="E205" s="12"/>
      <c r="F205" s="12"/>
      <c r="G205" s="7"/>
    </row>
    <row r="206" spans="1:7" x14ac:dyDescent="0.3">
      <c r="A206" s="6"/>
      <c r="B206" s="12"/>
      <c r="C206" s="12"/>
      <c r="D206" s="12"/>
      <c r="E206" s="12"/>
      <c r="F206" s="12"/>
      <c r="G206" s="7"/>
    </row>
    <row r="207" spans="1:7" x14ac:dyDescent="0.3">
      <c r="A207" s="6"/>
      <c r="B207" s="12"/>
      <c r="C207" s="12"/>
      <c r="D207" s="12"/>
      <c r="E207" s="12"/>
      <c r="F207" s="12"/>
      <c r="G207" s="7"/>
    </row>
    <row r="208" spans="1:7" x14ac:dyDescent="0.3">
      <c r="A208" s="6"/>
      <c r="B208" s="12"/>
      <c r="C208" s="12"/>
      <c r="D208" s="12"/>
      <c r="E208" s="12"/>
      <c r="F208" s="12"/>
      <c r="G208" s="7"/>
    </row>
    <row r="209" spans="1:6" x14ac:dyDescent="0.3">
      <c r="A209" s="6"/>
      <c r="B209" s="12"/>
      <c r="C209" s="12"/>
      <c r="D209" s="12"/>
      <c r="E209" s="12"/>
      <c r="F209" s="12"/>
    </row>
  </sheetData>
  <printOptions horizontalCentered="1"/>
  <pageMargins left="0.25" right="0.25" top="0.5" bottom="0" header="0.25" footer="0"/>
  <pageSetup scale="70" fitToHeight="3" orientation="portrait" r:id="rId1"/>
  <headerFooter>
    <oddHeader>&amp;CMEMBERSHIP REPORT - DECEMBER, 2019</oddHeader>
  </headerFooter>
  <rowBreaks count="2" manualBreakCount="2">
    <brk id="74" max="16383" man="1"/>
    <brk id="177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3"/>
  <sheetViews>
    <sheetView topLeftCell="A61" workbookViewId="0">
      <selection activeCell="B89" sqref="B89"/>
    </sheetView>
  </sheetViews>
  <sheetFormatPr defaultColWidth="8.88671875" defaultRowHeight="14.4" x14ac:dyDescent="0.3"/>
  <cols>
    <col min="1" max="1" width="14.109375" style="84" bestFit="1" customWidth="1"/>
    <col min="2" max="2" width="9" style="55" bestFit="1" customWidth="1"/>
    <col min="3" max="3" width="8.88671875" style="55" bestFit="1"/>
    <col min="4" max="4" width="7.6640625" style="56" customWidth="1"/>
    <col min="5" max="5" width="1.5546875" style="55" bestFit="1" customWidth="1"/>
    <col min="6" max="6" width="1.5546875" style="84" bestFit="1" customWidth="1"/>
    <col min="7" max="7" width="14.109375" style="84" bestFit="1" customWidth="1"/>
    <col min="8" max="8" width="9" style="55" bestFit="1" customWidth="1"/>
    <col min="9" max="9" width="8.88671875" style="55" bestFit="1"/>
    <col min="10" max="10" width="7.6640625" style="56" customWidth="1"/>
    <col min="11" max="11" width="1.5546875" style="55" bestFit="1" customWidth="1"/>
    <col min="12" max="12" width="1.5546875" style="84" bestFit="1" customWidth="1"/>
    <col min="13" max="13" width="14.109375" style="120" bestFit="1" customWidth="1"/>
    <col min="14" max="14" width="9" style="55" bestFit="1" customWidth="1"/>
    <col min="15" max="15" width="8.88671875" style="55" bestFit="1"/>
    <col min="16" max="16" width="11" style="38" customWidth="1"/>
    <col min="17" max="17" width="8" style="38" customWidth="1"/>
    <col min="18" max="18" width="8.33203125" style="38" customWidth="1"/>
    <col min="19" max="16384" width="8.88671875" style="38"/>
  </cols>
  <sheetData>
    <row r="1" spans="1:17" x14ac:dyDescent="0.3">
      <c r="A1" s="138" t="s">
        <v>258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7" x14ac:dyDescent="0.3">
      <c r="A2" s="39"/>
      <c r="B2" s="39"/>
      <c r="C2" s="39"/>
      <c r="D2" s="86"/>
      <c r="E2" s="39"/>
      <c r="F2" s="39"/>
      <c r="G2" s="39"/>
      <c r="H2" s="39"/>
      <c r="I2" s="39"/>
      <c r="J2" s="86"/>
      <c r="K2" s="39"/>
      <c r="L2" s="39"/>
      <c r="M2" s="118"/>
      <c r="N2" s="39"/>
      <c r="O2" s="39"/>
      <c r="P2" s="40"/>
      <c r="Q2" s="40"/>
    </row>
    <row r="3" spans="1:17" x14ac:dyDescent="0.3">
      <c r="A3" s="87" t="s">
        <v>53</v>
      </c>
      <c r="B3" s="41">
        <f>SUM(DISTRICTS!E1)</f>
        <v>0.71794871794871795</v>
      </c>
      <c r="C3" s="42"/>
      <c r="D3" s="51"/>
      <c r="E3" s="43" t="s">
        <v>5</v>
      </c>
      <c r="F3" s="44" t="s">
        <v>5</v>
      </c>
      <c r="G3" s="88" t="s">
        <v>54</v>
      </c>
      <c r="H3" s="45">
        <f>SUM(DISTRICTS!L34)</f>
        <v>0.52777777777777779</v>
      </c>
      <c r="I3" s="46"/>
      <c r="J3" s="54"/>
      <c r="K3" s="43" t="s">
        <v>5</v>
      </c>
      <c r="L3" s="47" t="s">
        <v>5</v>
      </c>
      <c r="M3" s="119" t="s">
        <v>58</v>
      </c>
      <c r="N3" s="48">
        <f>SUM(DISTRICTS!E135)</f>
        <v>0.84090909090909094</v>
      </c>
      <c r="O3" s="49"/>
    </row>
    <row r="4" spans="1:17" x14ac:dyDescent="0.3">
      <c r="A4" s="84" t="s">
        <v>56</v>
      </c>
      <c r="B4" s="55">
        <v>2</v>
      </c>
      <c r="C4" s="90">
        <f>SUM(B12)</f>
        <v>0.59920634920634919</v>
      </c>
      <c r="D4" s="91"/>
      <c r="E4" s="52"/>
      <c r="F4" s="53"/>
      <c r="G4" s="85" t="s">
        <v>56</v>
      </c>
      <c r="H4" s="50">
        <v>9</v>
      </c>
      <c r="I4" s="54">
        <f>SUM(B69)</f>
        <v>0.49666666666666665</v>
      </c>
      <c r="J4" s="54"/>
      <c r="L4" s="44"/>
      <c r="M4" s="120" t="s">
        <v>56</v>
      </c>
      <c r="N4" s="56">
        <v>8</v>
      </c>
      <c r="O4" s="57">
        <f>SUM(B60)</f>
        <v>0.49166666666666664</v>
      </c>
    </row>
    <row r="5" spans="1:17" x14ac:dyDescent="0.3">
      <c r="A5" s="85"/>
      <c r="B5" s="55">
        <v>9</v>
      </c>
      <c r="C5" s="90">
        <f>SUM(B69)</f>
        <v>0.49666666666666665</v>
      </c>
      <c r="D5" s="91"/>
      <c r="E5" s="52"/>
      <c r="F5" s="53"/>
      <c r="G5" s="85"/>
      <c r="H5" s="50">
        <v>15</v>
      </c>
      <c r="I5" s="54">
        <f>SUM(H51)</f>
        <v>0.4861111111111111</v>
      </c>
      <c r="J5" s="54"/>
      <c r="K5" s="52" t="s">
        <v>5</v>
      </c>
      <c r="L5" s="53"/>
      <c r="M5" s="121"/>
      <c r="N5" s="50">
        <v>14</v>
      </c>
      <c r="O5" s="58">
        <f>SUM(H41)</f>
        <v>0.46153846153846156</v>
      </c>
    </row>
    <row r="6" spans="1:17" x14ac:dyDescent="0.3">
      <c r="A6" s="85"/>
      <c r="B6" s="55">
        <v>15</v>
      </c>
      <c r="C6" s="90">
        <f>SUM(H51)</f>
        <v>0.4861111111111111</v>
      </c>
      <c r="D6" s="91"/>
      <c r="E6" s="52"/>
      <c r="F6" s="53"/>
      <c r="G6" s="85"/>
      <c r="H6" s="50">
        <v>24</v>
      </c>
      <c r="I6" s="54">
        <f>SUM(N62)</f>
        <v>0.31372549019607843</v>
      </c>
      <c r="J6" s="54"/>
      <c r="K6" s="52" t="s">
        <v>5</v>
      </c>
      <c r="L6" s="53"/>
      <c r="M6" s="121"/>
      <c r="N6" s="50">
        <v>15</v>
      </c>
      <c r="O6" s="58">
        <f>SUM(H51)</f>
        <v>0.4861111111111111</v>
      </c>
    </row>
    <row r="7" spans="1:17" x14ac:dyDescent="0.3">
      <c r="A7" s="85"/>
      <c r="B7" s="55">
        <v>21</v>
      </c>
      <c r="C7" s="90">
        <f>SUM(N31)</f>
        <v>0.52777777777777779</v>
      </c>
      <c r="D7" s="91"/>
      <c r="E7" s="52"/>
      <c r="F7" s="53"/>
      <c r="G7" s="85" t="s">
        <v>57</v>
      </c>
      <c r="H7" s="50"/>
      <c r="I7" s="58"/>
      <c r="J7" s="51"/>
      <c r="K7" s="52" t="s">
        <v>5</v>
      </c>
      <c r="L7" s="53"/>
      <c r="M7" s="121" t="s">
        <v>57</v>
      </c>
      <c r="N7" s="50"/>
      <c r="O7" s="58"/>
    </row>
    <row r="8" spans="1:17" x14ac:dyDescent="0.3">
      <c r="A8" s="85" t="s">
        <v>57</v>
      </c>
      <c r="B8" s="40"/>
      <c r="C8" s="38"/>
      <c r="D8" s="92"/>
      <c r="E8" s="52"/>
      <c r="F8" s="53"/>
      <c r="G8" s="85"/>
      <c r="H8" s="56">
        <v>2</v>
      </c>
      <c r="I8" s="58">
        <f>SUM(B12)</f>
        <v>0.59920634920634919</v>
      </c>
      <c r="J8" s="51"/>
      <c r="K8" s="52"/>
      <c r="L8" s="53"/>
      <c r="M8" s="121"/>
      <c r="N8" s="50">
        <v>5</v>
      </c>
      <c r="O8" s="58">
        <f>SUM(B39)</f>
        <v>0.6728395061728395</v>
      </c>
    </row>
    <row r="9" spans="1:17" x14ac:dyDescent="0.3">
      <c r="A9" s="94"/>
      <c r="B9" s="55">
        <v>3</v>
      </c>
      <c r="C9" s="90">
        <f>SUM(B23)</f>
        <v>0.76666666666666672</v>
      </c>
      <c r="D9" s="91"/>
      <c r="E9" s="52"/>
      <c r="F9" s="53"/>
      <c r="G9" s="93"/>
      <c r="H9" s="60">
        <v>5</v>
      </c>
      <c r="I9" s="61">
        <f>SUM(B39)</f>
        <v>0.6728395061728395</v>
      </c>
      <c r="J9" s="74"/>
      <c r="K9" s="52"/>
      <c r="L9" s="53"/>
      <c r="M9" s="121"/>
      <c r="N9" s="50">
        <v>9</v>
      </c>
      <c r="O9" s="58">
        <f>SUM(B69)</f>
        <v>0.49666666666666665</v>
      </c>
    </row>
    <row r="10" spans="1:17" x14ac:dyDescent="0.3">
      <c r="A10" s="96"/>
      <c r="B10" s="97">
        <v>23</v>
      </c>
      <c r="C10" s="98">
        <f>SUM(N54)</f>
        <v>0.77083333333333337</v>
      </c>
      <c r="D10" s="99"/>
      <c r="E10" s="52"/>
      <c r="F10" s="53"/>
      <c r="H10" s="50">
        <v>21</v>
      </c>
      <c r="I10" s="54">
        <f>SUM(N31)</f>
        <v>0.52777777777777779</v>
      </c>
      <c r="J10" s="54"/>
      <c r="K10" s="52"/>
      <c r="L10" s="53"/>
      <c r="M10" s="121"/>
      <c r="N10" s="50">
        <v>11</v>
      </c>
      <c r="O10" s="58">
        <f>SUM(H13)</f>
        <v>0.85784313725490191</v>
      </c>
    </row>
    <row r="11" spans="1:17" x14ac:dyDescent="0.3">
      <c r="A11" s="101"/>
      <c r="B11" s="102"/>
      <c r="C11" s="103"/>
      <c r="D11" s="99"/>
      <c r="E11" s="52"/>
      <c r="F11" s="53"/>
      <c r="G11" s="95"/>
      <c r="H11" s="63">
        <v>22</v>
      </c>
      <c r="I11" s="64">
        <f>SUM(N43)</f>
        <v>0.56666666666666665</v>
      </c>
      <c r="J11" s="54"/>
      <c r="K11" s="65"/>
      <c r="L11" s="53"/>
      <c r="M11" s="121"/>
      <c r="N11" s="50">
        <v>16</v>
      </c>
      <c r="O11" s="58">
        <f>SUM(H64)</f>
        <v>0.62962962962962965</v>
      </c>
    </row>
    <row r="12" spans="1:17" x14ac:dyDescent="0.3">
      <c r="A12" s="89" t="s">
        <v>59</v>
      </c>
      <c r="B12" s="48">
        <f>SUM(DISTRICTS!E13)</f>
        <v>0.59920634920634919</v>
      </c>
      <c r="C12" s="49"/>
      <c r="D12" s="74"/>
      <c r="E12" s="52"/>
      <c r="F12" s="53"/>
      <c r="G12" s="100"/>
      <c r="H12" s="50"/>
      <c r="I12" s="51"/>
      <c r="J12" s="51"/>
      <c r="K12" s="65"/>
      <c r="L12" s="53"/>
      <c r="M12" s="122"/>
      <c r="N12" s="63">
        <v>19</v>
      </c>
      <c r="O12" s="72">
        <f>SUM(N14)</f>
        <v>0.82333333333333336</v>
      </c>
    </row>
    <row r="13" spans="1:17" x14ac:dyDescent="0.3">
      <c r="A13" s="84" t="s">
        <v>56</v>
      </c>
      <c r="B13" s="56">
        <v>8</v>
      </c>
      <c r="C13" s="57">
        <f>SUM(B60)</f>
        <v>0.49166666666666664</v>
      </c>
      <c r="D13" s="59"/>
      <c r="E13" s="65"/>
      <c r="F13" s="53"/>
      <c r="G13" s="88" t="s">
        <v>60</v>
      </c>
      <c r="H13" s="48">
        <f>SUM(DISTRICTS!L45)</f>
        <v>0.85784313725490191</v>
      </c>
      <c r="I13" s="46" t="s">
        <v>5</v>
      </c>
      <c r="J13" s="54"/>
      <c r="K13" s="52" t="s">
        <v>5</v>
      </c>
      <c r="L13" s="53"/>
      <c r="M13" s="123"/>
      <c r="N13" s="60"/>
      <c r="O13" s="61"/>
    </row>
    <row r="14" spans="1:17" x14ac:dyDescent="0.3">
      <c r="B14" s="50">
        <v>10</v>
      </c>
      <c r="C14" s="58">
        <f>SUM(H3)</f>
        <v>0.52777777777777779</v>
      </c>
      <c r="D14" s="51"/>
      <c r="E14" s="52" t="s">
        <v>5</v>
      </c>
      <c r="F14" s="53"/>
      <c r="G14" s="85" t="s">
        <v>56</v>
      </c>
      <c r="H14" s="50">
        <v>5</v>
      </c>
      <c r="I14" s="58">
        <f>SUM(B39)</f>
        <v>0.6728395061728395</v>
      </c>
      <c r="J14" s="51"/>
      <c r="K14" s="52" t="s">
        <v>5</v>
      </c>
      <c r="L14" s="53"/>
      <c r="M14" s="124" t="s">
        <v>62</v>
      </c>
      <c r="N14" s="68">
        <f>SUM(DISTRICTS!L75)</f>
        <v>0.82333333333333336</v>
      </c>
      <c r="O14" s="69"/>
    </row>
    <row r="15" spans="1:17" x14ac:dyDescent="0.3">
      <c r="A15" s="85"/>
      <c r="B15" s="50">
        <v>13</v>
      </c>
      <c r="C15" s="58">
        <f>SUM(H31)</f>
        <v>0.31666666666666665</v>
      </c>
      <c r="D15" s="51"/>
      <c r="E15" s="52" t="s">
        <v>5</v>
      </c>
      <c r="F15" s="53"/>
      <c r="G15" s="85"/>
      <c r="H15" s="56">
        <v>17</v>
      </c>
      <c r="I15" s="58">
        <f>SUM(H72)</f>
        <v>0.7142857142857143</v>
      </c>
      <c r="J15" s="51"/>
      <c r="K15" s="52"/>
      <c r="L15" s="53"/>
      <c r="M15" s="125" t="s">
        <v>56</v>
      </c>
      <c r="N15" s="113">
        <v>2</v>
      </c>
      <c r="O15" s="71">
        <f>SUM(B12)</f>
        <v>0.59920634920634919</v>
      </c>
    </row>
    <row r="16" spans="1:17" x14ac:dyDescent="0.3">
      <c r="A16" s="84" t="s">
        <v>57</v>
      </c>
      <c r="B16" s="56"/>
      <c r="C16" s="57"/>
      <c r="D16" s="59"/>
      <c r="E16" s="52" t="s">
        <v>5</v>
      </c>
      <c r="F16" s="53"/>
      <c r="G16" s="85"/>
      <c r="H16" s="50">
        <v>18</v>
      </c>
      <c r="I16" s="58">
        <f>SUM(N3)</f>
        <v>0.84090909090909094</v>
      </c>
      <c r="J16" s="51"/>
      <c r="K16" s="65"/>
      <c r="L16" s="53"/>
      <c r="M16" s="125"/>
      <c r="N16" s="70">
        <v>18</v>
      </c>
      <c r="O16" s="71">
        <f>SUM(N3)</f>
        <v>0.84090909090909094</v>
      </c>
    </row>
    <row r="17" spans="1:17" x14ac:dyDescent="0.3">
      <c r="B17" s="56">
        <v>1</v>
      </c>
      <c r="C17" s="57">
        <f>SUM(B3)</f>
        <v>0.71794871794871795</v>
      </c>
      <c r="D17" s="59"/>
      <c r="E17" s="52" t="s">
        <v>5</v>
      </c>
      <c r="F17" s="53"/>
      <c r="G17" s="85" t="s">
        <v>57</v>
      </c>
      <c r="H17" s="50"/>
      <c r="I17" s="58"/>
      <c r="J17" s="51"/>
      <c r="K17" s="43"/>
      <c r="L17" s="53" t="s">
        <v>5</v>
      </c>
      <c r="M17" s="125" t="s">
        <v>57</v>
      </c>
      <c r="N17" s="70"/>
      <c r="O17" s="71"/>
    </row>
    <row r="18" spans="1:17" x14ac:dyDescent="0.3">
      <c r="B18" s="56">
        <v>15</v>
      </c>
      <c r="C18" s="57">
        <f>SUM(H51)</f>
        <v>0.4861111111111111</v>
      </c>
      <c r="D18" s="59"/>
      <c r="E18" s="52" t="s">
        <v>5</v>
      </c>
      <c r="F18" s="53"/>
      <c r="G18" s="93"/>
      <c r="H18" s="70">
        <v>8</v>
      </c>
      <c r="I18" s="71">
        <f>SUM(B60)</f>
        <v>0.49166666666666664</v>
      </c>
      <c r="J18" s="54"/>
      <c r="K18" s="43"/>
      <c r="L18" s="53"/>
      <c r="M18" s="125"/>
      <c r="N18" s="70">
        <v>5</v>
      </c>
      <c r="O18" s="71">
        <f>SUM(B39)</f>
        <v>0.6728395061728395</v>
      </c>
    </row>
    <row r="19" spans="1:17" x14ac:dyDescent="0.3">
      <c r="B19" s="56">
        <v>16</v>
      </c>
      <c r="C19" s="57">
        <f>SUM(H64)</f>
        <v>0.62962962962962965</v>
      </c>
      <c r="D19" s="59"/>
      <c r="E19" s="52"/>
      <c r="F19" s="53"/>
      <c r="G19" s="96"/>
      <c r="H19" s="63">
        <v>12</v>
      </c>
      <c r="I19" s="72">
        <f>SUM(H21)</f>
        <v>0.63725490196078427</v>
      </c>
      <c r="J19" s="54"/>
      <c r="K19" s="43"/>
      <c r="L19" s="53"/>
      <c r="M19" s="125"/>
      <c r="N19" s="70">
        <v>12</v>
      </c>
      <c r="O19" s="71">
        <f>SUM(H21)</f>
        <v>0.63725490196078427</v>
      </c>
    </row>
    <row r="20" spans="1:17" x14ac:dyDescent="0.3">
      <c r="A20" s="85"/>
      <c r="B20" s="50">
        <v>19</v>
      </c>
      <c r="C20" s="58">
        <f>SUM(N14)</f>
        <v>0.82333333333333336</v>
      </c>
      <c r="D20" s="51"/>
      <c r="E20" s="52"/>
      <c r="F20" s="53"/>
      <c r="G20" s="93"/>
      <c r="H20" s="50"/>
      <c r="I20" s="51"/>
      <c r="J20" s="51"/>
      <c r="K20" s="43"/>
      <c r="L20" s="53"/>
      <c r="M20" s="125"/>
      <c r="N20" s="70">
        <v>20</v>
      </c>
      <c r="O20" s="71">
        <f>SUM(N23)</f>
        <v>0.99242424242424243</v>
      </c>
    </row>
    <row r="21" spans="1:17" x14ac:dyDescent="0.3">
      <c r="A21" s="106"/>
      <c r="B21" s="63">
        <v>24</v>
      </c>
      <c r="C21" s="72">
        <f>SUM(N62)</f>
        <v>0.31372549019607843</v>
      </c>
      <c r="D21" s="54"/>
      <c r="E21" s="52"/>
      <c r="F21" s="53"/>
      <c r="G21" s="88" t="s">
        <v>61</v>
      </c>
      <c r="H21" s="45">
        <f>SUM(DISTRICTS!L58)</f>
        <v>0.63725490196078427</v>
      </c>
      <c r="I21" s="46"/>
      <c r="J21" s="54"/>
      <c r="K21" s="43"/>
      <c r="L21" s="53"/>
      <c r="M21" s="126"/>
      <c r="N21" s="63">
        <v>21</v>
      </c>
      <c r="O21" s="72">
        <f>SUM(N31)</f>
        <v>0.52777777777777779</v>
      </c>
    </row>
    <row r="22" spans="1:17" x14ac:dyDescent="0.3">
      <c r="A22" s="93"/>
      <c r="C22" s="57"/>
      <c r="D22" s="59"/>
      <c r="E22" s="52"/>
      <c r="F22" s="53"/>
      <c r="G22" s="85" t="s">
        <v>56</v>
      </c>
      <c r="H22" s="50">
        <v>7</v>
      </c>
      <c r="I22" s="54">
        <f>SUM(B55)</f>
        <v>0.58333333333333337</v>
      </c>
      <c r="J22" s="54"/>
      <c r="K22" s="43"/>
      <c r="L22" s="53"/>
      <c r="M22" s="127"/>
      <c r="N22" s="70"/>
      <c r="O22" s="71"/>
      <c r="P22" s="2"/>
    </row>
    <row r="23" spans="1:17" x14ac:dyDescent="0.3">
      <c r="A23" s="88" t="s">
        <v>78</v>
      </c>
      <c r="B23" s="45">
        <f>SUM(DISTRICTS!E31)</f>
        <v>0.76666666666666672</v>
      </c>
      <c r="C23" s="46"/>
      <c r="D23" s="54"/>
      <c r="E23" s="52"/>
      <c r="F23" s="53"/>
      <c r="G23" s="85"/>
      <c r="H23" s="50">
        <v>11</v>
      </c>
      <c r="I23" s="58">
        <f>SUM(H13)</f>
        <v>0.85784313725490191</v>
      </c>
      <c r="J23" s="51"/>
      <c r="K23" s="43"/>
      <c r="L23" s="53"/>
      <c r="M23" s="124" t="s">
        <v>65</v>
      </c>
      <c r="N23" s="68">
        <f>SUM(DISTRICTS!L85)</f>
        <v>0.99242424242424243</v>
      </c>
      <c r="O23" s="69"/>
      <c r="P23" s="2"/>
      <c r="Q23" s="1"/>
    </row>
    <row r="24" spans="1:17" x14ac:dyDescent="0.3">
      <c r="A24" s="85" t="s">
        <v>56</v>
      </c>
      <c r="B24" s="73">
        <v>1</v>
      </c>
      <c r="C24" s="54">
        <f>SUM(B3)</f>
        <v>0.71794871794871795</v>
      </c>
      <c r="D24" s="54"/>
      <c r="E24" s="52"/>
      <c r="F24" s="53"/>
      <c r="G24" s="85"/>
      <c r="H24" s="56">
        <v>19</v>
      </c>
      <c r="I24" s="58">
        <f>SUM(N14)</f>
        <v>0.82333333333333336</v>
      </c>
      <c r="J24" s="51"/>
      <c r="K24" s="43"/>
      <c r="L24" s="53"/>
      <c r="M24" s="125" t="s">
        <v>56</v>
      </c>
      <c r="N24" s="70">
        <v>14</v>
      </c>
      <c r="O24" s="71">
        <f>SUM(H41)</f>
        <v>0.46153846153846156</v>
      </c>
      <c r="P24" s="2"/>
      <c r="Q24" s="1"/>
    </row>
    <row r="25" spans="1:17" x14ac:dyDescent="0.3">
      <c r="A25" s="85"/>
      <c r="B25" s="50">
        <v>6</v>
      </c>
      <c r="C25" s="58">
        <f>SUM(B48)</f>
        <v>0.54166666666666663</v>
      </c>
      <c r="D25" s="51"/>
      <c r="E25" s="65"/>
      <c r="F25" s="53"/>
      <c r="G25" s="85"/>
      <c r="H25" s="60">
        <v>20</v>
      </c>
      <c r="I25" s="61">
        <f>SUM(N23)</f>
        <v>0.99242424242424243</v>
      </c>
      <c r="J25" s="74"/>
      <c r="K25" s="43"/>
      <c r="L25" s="53"/>
      <c r="N25" s="70">
        <v>15</v>
      </c>
      <c r="O25" s="71">
        <f>SUM(H51)</f>
        <v>0.4861111111111111</v>
      </c>
      <c r="P25" s="2"/>
      <c r="Q25" s="1"/>
    </row>
    <row r="26" spans="1:17" x14ac:dyDescent="0.3">
      <c r="A26" s="85"/>
      <c r="B26" s="50">
        <v>12</v>
      </c>
      <c r="C26" s="58">
        <f>SUM(H21)</f>
        <v>0.63725490196078427</v>
      </c>
      <c r="D26" s="51"/>
      <c r="E26" s="65" t="s">
        <v>5</v>
      </c>
      <c r="F26" s="53"/>
      <c r="G26" s="93" t="s">
        <v>57</v>
      </c>
      <c r="H26" s="60"/>
      <c r="I26" s="61"/>
      <c r="J26" s="74"/>
      <c r="K26" s="43"/>
      <c r="L26" s="53"/>
      <c r="N26" s="70">
        <v>19</v>
      </c>
      <c r="O26" s="71">
        <f>SUM(N14)</f>
        <v>0.82333333333333336</v>
      </c>
      <c r="P26" s="2"/>
      <c r="Q26" s="1"/>
    </row>
    <row r="27" spans="1:17" x14ac:dyDescent="0.3">
      <c r="A27" s="85"/>
      <c r="B27" s="50">
        <v>23</v>
      </c>
      <c r="C27" s="58">
        <f>SUM(N54)</f>
        <v>0.77083333333333337</v>
      </c>
      <c r="D27" s="51"/>
      <c r="E27" s="52" t="s">
        <v>5</v>
      </c>
      <c r="F27" s="53"/>
      <c r="G27" s="93"/>
      <c r="H27" s="60">
        <v>3</v>
      </c>
      <c r="I27" s="61">
        <f>SUM(B23)</f>
        <v>0.76666666666666672</v>
      </c>
      <c r="J27" s="74"/>
      <c r="K27" s="43"/>
      <c r="L27" s="53"/>
      <c r="M27" s="120" t="s">
        <v>57</v>
      </c>
      <c r="N27" s="70"/>
      <c r="O27" s="71"/>
      <c r="P27" s="2"/>
      <c r="Q27" s="1"/>
    </row>
    <row r="28" spans="1:17" x14ac:dyDescent="0.3">
      <c r="A28" s="85" t="s">
        <v>57</v>
      </c>
      <c r="B28" s="50"/>
      <c r="C28" s="58"/>
      <c r="D28" s="51"/>
      <c r="E28" s="52" t="s">
        <v>5</v>
      </c>
      <c r="F28" s="53"/>
      <c r="H28" s="50">
        <v>9</v>
      </c>
      <c r="I28" s="54">
        <f>SUM(B69)</f>
        <v>0.49666666666666665</v>
      </c>
      <c r="J28" s="54"/>
      <c r="K28" s="43"/>
      <c r="L28" s="53"/>
      <c r="M28" s="125"/>
      <c r="N28" s="70">
        <v>12</v>
      </c>
      <c r="O28" s="71">
        <f>SUM(H21)</f>
        <v>0.63725490196078427</v>
      </c>
      <c r="P28" s="2"/>
      <c r="Q28" s="1"/>
    </row>
    <row r="29" spans="1:17" x14ac:dyDescent="0.3">
      <c r="A29" s="105"/>
      <c r="B29" s="50">
        <v>9</v>
      </c>
      <c r="C29" s="58">
        <f>SUM(B69)</f>
        <v>0.49666666666666665</v>
      </c>
      <c r="D29" s="51"/>
      <c r="E29" s="52"/>
      <c r="F29" s="53"/>
      <c r="G29" s="95"/>
      <c r="H29" s="63">
        <v>23</v>
      </c>
      <c r="I29" s="64">
        <f>SUM(N54)</f>
        <v>0.77083333333333337</v>
      </c>
      <c r="J29" s="54"/>
      <c r="K29" s="43"/>
      <c r="L29" s="53"/>
      <c r="M29" s="122"/>
      <c r="N29" s="63">
        <v>17</v>
      </c>
      <c r="O29" s="72">
        <f>SUM(H72)</f>
        <v>0.7142857142857143</v>
      </c>
      <c r="P29" s="2"/>
      <c r="Q29" s="1"/>
    </row>
    <row r="30" spans="1:17" x14ac:dyDescent="0.3">
      <c r="A30" s="108"/>
      <c r="B30" s="63">
        <v>14</v>
      </c>
      <c r="C30" s="72">
        <f>SUM(H41)</f>
        <v>0.46153846153846156</v>
      </c>
      <c r="D30" s="54"/>
      <c r="E30" s="52"/>
      <c r="F30" s="53"/>
      <c r="G30" s="109"/>
      <c r="H30" s="70"/>
      <c r="I30" s="54"/>
      <c r="J30" s="54"/>
      <c r="K30" s="43"/>
      <c r="L30" s="53"/>
      <c r="M30" s="127"/>
      <c r="N30" s="60"/>
      <c r="O30" s="74"/>
      <c r="P30" s="2"/>
      <c r="Q30" s="1"/>
    </row>
    <row r="31" spans="1:17" x14ac:dyDescent="0.3">
      <c r="C31" s="57"/>
      <c r="D31" s="59"/>
      <c r="E31" s="52"/>
      <c r="F31" s="53"/>
      <c r="G31" s="88" t="s">
        <v>64</v>
      </c>
      <c r="H31" s="45">
        <f>SUM(DISTRICTS!E75)</f>
        <v>0.31666666666666665</v>
      </c>
      <c r="I31" s="46"/>
      <c r="J31" s="54"/>
      <c r="K31" s="43"/>
      <c r="L31" s="53"/>
      <c r="M31" s="119" t="s">
        <v>68</v>
      </c>
      <c r="N31" s="48">
        <f>SUM(DISTRICTS!L96)</f>
        <v>0.52777777777777779</v>
      </c>
      <c r="O31" s="49"/>
      <c r="P31" s="2"/>
      <c r="Q31" s="1"/>
    </row>
    <row r="32" spans="1:17" x14ac:dyDescent="0.3">
      <c r="A32" s="88" t="s">
        <v>63</v>
      </c>
      <c r="B32" s="45">
        <f>SUM(DISTRICTS!E41)</f>
        <v>0.88888888888888884</v>
      </c>
      <c r="C32" s="46"/>
      <c r="D32" s="54"/>
      <c r="E32" s="65"/>
      <c r="F32" s="53"/>
      <c r="G32" s="85" t="s">
        <v>56</v>
      </c>
      <c r="H32" s="50">
        <v>9</v>
      </c>
      <c r="I32" s="54">
        <f>SUM(B69)</f>
        <v>0.49666666666666665</v>
      </c>
      <c r="J32" s="54"/>
      <c r="K32" s="43"/>
      <c r="L32" s="53"/>
      <c r="M32" s="120" t="s">
        <v>56</v>
      </c>
      <c r="N32" s="113">
        <v>10</v>
      </c>
      <c r="O32" s="57">
        <f>SUM(H3)</f>
        <v>0.52777777777777779</v>
      </c>
      <c r="P32" s="2"/>
      <c r="Q32" s="1"/>
    </row>
    <row r="33" spans="1:17" x14ac:dyDescent="0.3">
      <c r="A33" s="85" t="s">
        <v>56</v>
      </c>
      <c r="B33" s="50">
        <v>15</v>
      </c>
      <c r="C33" s="58">
        <f>SUM(H51)</f>
        <v>0.4861111111111111</v>
      </c>
      <c r="D33" s="51"/>
      <c r="E33" s="52"/>
      <c r="F33" s="53" t="s">
        <v>5</v>
      </c>
      <c r="G33" s="85"/>
      <c r="H33" s="50">
        <v>22</v>
      </c>
      <c r="I33" s="58">
        <f>SUM(N43)</f>
        <v>0.56666666666666665</v>
      </c>
      <c r="J33" s="51"/>
      <c r="K33" s="65"/>
      <c r="L33" s="53"/>
      <c r="M33" s="121"/>
      <c r="N33" s="50">
        <v>13</v>
      </c>
      <c r="O33" s="58">
        <f>SUM(H31)</f>
        <v>0.31666666666666665</v>
      </c>
      <c r="P33" s="2"/>
      <c r="Q33" s="1"/>
    </row>
    <row r="34" spans="1:17" x14ac:dyDescent="0.3">
      <c r="A34" s="85"/>
      <c r="B34" s="50">
        <v>21</v>
      </c>
      <c r="C34" s="58">
        <f>SUM(N31)</f>
        <v>0.52777777777777779</v>
      </c>
      <c r="D34" s="51"/>
      <c r="E34" s="52"/>
      <c r="F34" s="53" t="s">
        <v>5</v>
      </c>
      <c r="G34" s="93" t="s">
        <v>57</v>
      </c>
      <c r="H34" s="60"/>
      <c r="I34" s="61"/>
      <c r="J34" s="74"/>
      <c r="K34" s="43"/>
      <c r="L34" s="53"/>
      <c r="M34" s="121"/>
      <c r="N34" s="50">
        <v>19</v>
      </c>
      <c r="O34" s="58">
        <f>SUM(N14)</f>
        <v>0.82333333333333336</v>
      </c>
      <c r="P34" s="2"/>
      <c r="Q34" s="1"/>
    </row>
    <row r="35" spans="1:17" x14ac:dyDescent="0.3">
      <c r="A35" s="85" t="s">
        <v>57</v>
      </c>
      <c r="B35" s="50"/>
      <c r="C35" s="58"/>
      <c r="D35" s="51"/>
      <c r="E35" s="52"/>
      <c r="F35" s="53"/>
      <c r="G35" s="93"/>
      <c r="H35" s="60">
        <v>2</v>
      </c>
      <c r="I35" s="61">
        <f>SUM(B12)</f>
        <v>0.59920634920634919</v>
      </c>
      <c r="J35" s="74"/>
      <c r="K35" s="43"/>
      <c r="L35" s="53"/>
      <c r="M35" s="121"/>
      <c r="N35" s="50">
        <v>22</v>
      </c>
      <c r="O35" s="58">
        <f>SUM(N43)</f>
        <v>0.56666666666666665</v>
      </c>
      <c r="P35" s="2"/>
      <c r="Q35" s="1"/>
    </row>
    <row r="36" spans="1:17" x14ac:dyDescent="0.3">
      <c r="B36" s="50">
        <v>8</v>
      </c>
      <c r="C36" s="58">
        <f>SUM(B60)</f>
        <v>0.49166666666666664</v>
      </c>
      <c r="D36" s="51"/>
      <c r="E36" s="52" t="s">
        <v>5</v>
      </c>
      <c r="F36" s="53"/>
      <c r="G36" s="93"/>
      <c r="H36" s="60">
        <v>6</v>
      </c>
      <c r="I36" s="61">
        <f>SUM(B48)</f>
        <v>0.54166666666666663</v>
      </c>
      <c r="J36" s="74"/>
      <c r="K36" s="43"/>
      <c r="L36" s="53"/>
      <c r="M36" s="121" t="s">
        <v>57</v>
      </c>
      <c r="N36" s="50"/>
      <c r="O36" s="58"/>
      <c r="P36" s="2"/>
      <c r="Q36" s="1"/>
    </row>
    <row r="37" spans="1:17" x14ac:dyDescent="0.3">
      <c r="A37" s="104"/>
      <c r="B37" s="63">
        <v>17</v>
      </c>
      <c r="C37" s="72">
        <f>SUM(H72)</f>
        <v>0.7142857142857143</v>
      </c>
      <c r="D37" s="54"/>
      <c r="E37" s="52"/>
      <c r="F37" s="53"/>
      <c r="H37" s="50">
        <v>16</v>
      </c>
      <c r="I37" s="54">
        <f>SUM(H64)</f>
        <v>0.62962962962962965</v>
      </c>
      <c r="J37" s="54"/>
      <c r="K37" s="43"/>
      <c r="L37" s="53" t="s">
        <v>5</v>
      </c>
      <c r="M37" s="121"/>
      <c r="N37" s="50">
        <v>1</v>
      </c>
      <c r="O37" s="58">
        <f>SUM(B3)</f>
        <v>0.71794871794871795</v>
      </c>
      <c r="P37" s="2"/>
      <c r="Q37" s="1"/>
    </row>
    <row r="38" spans="1:17" x14ac:dyDescent="0.3">
      <c r="A38" s="110"/>
      <c r="B38" s="75" t="s">
        <v>5</v>
      </c>
      <c r="C38" s="76" t="s">
        <v>5</v>
      </c>
      <c r="D38" s="54"/>
      <c r="E38" s="52"/>
      <c r="F38" s="53"/>
      <c r="G38" s="109"/>
      <c r="H38" s="70">
        <v>21</v>
      </c>
      <c r="I38" s="54">
        <f>SUM(N31)</f>
        <v>0.52777777777777779</v>
      </c>
      <c r="J38" s="54"/>
      <c r="K38" s="43"/>
      <c r="L38" s="53"/>
      <c r="M38" s="121"/>
      <c r="N38" s="50">
        <v>4</v>
      </c>
      <c r="O38" s="58">
        <f>SUM(B32)</f>
        <v>0.88888888888888884</v>
      </c>
      <c r="P38" s="2"/>
      <c r="Q38" s="1"/>
    </row>
    <row r="39" spans="1:17" x14ac:dyDescent="0.3">
      <c r="A39" s="88" t="s">
        <v>66</v>
      </c>
      <c r="B39" s="48">
        <f>SUM(DISTRICTS!E52)</f>
        <v>0.6728395061728395</v>
      </c>
      <c r="C39" s="46"/>
      <c r="D39" s="54"/>
      <c r="E39" s="52"/>
      <c r="F39" s="53"/>
      <c r="G39" s="95"/>
      <c r="H39" s="63">
        <v>22</v>
      </c>
      <c r="I39" s="64">
        <f>SUM(N43)</f>
        <v>0.56666666666666665</v>
      </c>
      <c r="J39" s="54"/>
      <c r="K39" s="43"/>
      <c r="L39" s="53"/>
      <c r="M39" s="121"/>
      <c r="N39" s="50">
        <v>6</v>
      </c>
      <c r="O39" s="58">
        <f>SUM(B48)</f>
        <v>0.54166666666666663</v>
      </c>
      <c r="P39" s="2"/>
      <c r="Q39" s="1"/>
    </row>
    <row r="40" spans="1:17" x14ac:dyDescent="0.3">
      <c r="A40" s="85" t="s">
        <v>56</v>
      </c>
      <c r="B40" s="56">
        <v>8</v>
      </c>
      <c r="C40" s="58">
        <f>SUM(B60)</f>
        <v>0.49166666666666664</v>
      </c>
      <c r="D40" s="51"/>
      <c r="E40" s="52"/>
      <c r="F40" s="53"/>
      <c r="G40" s="109"/>
      <c r="H40" s="70"/>
      <c r="I40" s="54"/>
      <c r="J40" s="54"/>
      <c r="K40" s="43"/>
      <c r="L40" s="53"/>
      <c r="M40" s="121"/>
      <c r="N40" s="50">
        <v>8</v>
      </c>
      <c r="O40" s="58">
        <f>SUM(B60)</f>
        <v>0.49166666666666664</v>
      </c>
      <c r="P40" s="2"/>
      <c r="Q40" s="1"/>
    </row>
    <row r="41" spans="1:17" x14ac:dyDescent="0.3">
      <c r="A41" s="85"/>
      <c r="B41" s="55">
        <v>10</v>
      </c>
      <c r="C41" s="57">
        <f>SUM(H3)</f>
        <v>0.52777777777777779</v>
      </c>
      <c r="D41" s="59"/>
      <c r="E41" s="52"/>
      <c r="F41" s="53"/>
      <c r="G41" s="88" t="s">
        <v>67</v>
      </c>
      <c r="H41" s="48">
        <f>SUM(DISTRICTS!E86)</f>
        <v>0.46153846153846156</v>
      </c>
      <c r="I41" s="46" t="s">
        <v>5</v>
      </c>
      <c r="J41" s="54"/>
      <c r="K41" s="43"/>
      <c r="L41" s="53"/>
      <c r="M41" s="122"/>
      <c r="N41" s="63">
        <v>24</v>
      </c>
      <c r="O41" s="72">
        <f>SUM(N62)</f>
        <v>0.31372549019607843</v>
      </c>
      <c r="P41" s="2"/>
      <c r="Q41" s="1"/>
    </row>
    <row r="42" spans="1:17" x14ac:dyDescent="0.3">
      <c r="A42" s="85"/>
      <c r="B42" s="55">
        <v>18</v>
      </c>
      <c r="C42" s="57">
        <f>SUM(N3)</f>
        <v>0.84090909090909094</v>
      </c>
      <c r="D42" s="59"/>
      <c r="E42" s="52"/>
      <c r="F42" s="53"/>
      <c r="G42" s="85" t="s">
        <v>56</v>
      </c>
      <c r="H42" s="50">
        <v>3</v>
      </c>
      <c r="I42" s="58">
        <f>SUM(B23)</f>
        <v>0.76666666666666672</v>
      </c>
      <c r="J42" s="51"/>
      <c r="K42" s="43"/>
      <c r="L42" s="53"/>
      <c r="M42" s="128"/>
      <c r="N42" s="70"/>
      <c r="O42" s="54"/>
      <c r="P42" s="2"/>
      <c r="Q42" s="1"/>
    </row>
    <row r="43" spans="1:17" x14ac:dyDescent="0.3">
      <c r="A43" s="105"/>
      <c r="B43" s="70">
        <v>19</v>
      </c>
      <c r="C43" s="71">
        <f>SUM(N14)</f>
        <v>0.82333333333333336</v>
      </c>
      <c r="D43" s="54"/>
      <c r="E43" s="52"/>
      <c r="F43" s="53"/>
      <c r="G43" s="85"/>
      <c r="H43" s="50">
        <v>22</v>
      </c>
      <c r="I43" s="58">
        <f>SUM(N43)</f>
        <v>0.56666666666666665</v>
      </c>
      <c r="J43" s="51"/>
      <c r="K43" s="65"/>
      <c r="L43" s="53"/>
      <c r="M43" s="119" t="s">
        <v>69</v>
      </c>
      <c r="N43" s="48">
        <f>SUM(DISTRICTS!L110)</f>
        <v>0.56666666666666665</v>
      </c>
      <c r="O43" s="49"/>
      <c r="P43" s="2"/>
      <c r="Q43" s="1"/>
    </row>
    <row r="44" spans="1:17" x14ac:dyDescent="0.3">
      <c r="A44" s="105" t="s">
        <v>57</v>
      </c>
      <c r="B44" s="70"/>
      <c r="C44" s="71"/>
      <c r="D44" s="54"/>
      <c r="E44" s="65"/>
      <c r="F44" s="53"/>
      <c r="G44" s="85"/>
      <c r="H44" s="56">
        <v>24</v>
      </c>
      <c r="I44" s="58">
        <f>SUM(N62)</f>
        <v>0.31372549019607843</v>
      </c>
      <c r="J44" s="51"/>
      <c r="K44" s="43"/>
      <c r="L44" s="1"/>
      <c r="M44" s="120" t="s">
        <v>56</v>
      </c>
      <c r="N44" s="56">
        <v>10</v>
      </c>
      <c r="O44" s="57">
        <f>SUM(H3)</f>
        <v>0.52777777777777779</v>
      </c>
      <c r="P44" s="2"/>
      <c r="Q44" s="1"/>
    </row>
    <row r="45" spans="1:17" x14ac:dyDescent="0.3">
      <c r="B45" s="55">
        <v>11</v>
      </c>
      <c r="C45" s="58">
        <f>SUM(H13)</f>
        <v>0.85784313725490191</v>
      </c>
      <c r="D45" s="51"/>
      <c r="E45" s="65"/>
      <c r="F45" s="53"/>
      <c r="G45" s="84" t="s">
        <v>57</v>
      </c>
      <c r="K45" s="43"/>
      <c r="L45" s="1"/>
      <c r="N45" s="56">
        <v>13</v>
      </c>
      <c r="O45" s="57">
        <f>SUM(H31)</f>
        <v>0.31666666666666665</v>
      </c>
      <c r="P45" s="2"/>
      <c r="Q45" s="1"/>
    </row>
    <row r="46" spans="1:17" x14ac:dyDescent="0.3">
      <c r="A46" s="108"/>
      <c r="B46" s="97">
        <v>15</v>
      </c>
      <c r="C46" s="72">
        <f>SUM(H51)</f>
        <v>0.4861111111111111</v>
      </c>
      <c r="D46" s="54"/>
      <c r="E46" s="65"/>
      <c r="F46" s="53"/>
      <c r="H46" s="55">
        <v>9</v>
      </c>
      <c r="I46" s="57">
        <f>SUM(B69)</f>
        <v>0.49666666666666665</v>
      </c>
      <c r="K46" s="43"/>
      <c r="L46" s="1"/>
      <c r="N46" s="50">
        <v>24</v>
      </c>
      <c r="O46" s="58">
        <f>SUM(N62)</f>
        <v>0.31372549019607843</v>
      </c>
      <c r="P46" s="2"/>
      <c r="Q46" s="1"/>
    </row>
    <row r="47" spans="1:17" x14ac:dyDescent="0.3">
      <c r="A47" s="93"/>
      <c r="B47" s="67"/>
      <c r="C47" s="71"/>
      <c r="D47" s="54"/>
      <c r="E47" s="52"/>
      <c r="F47" s="53" t="s">
        <v>5</v>
      </c>
      <c r="G47" s="93"/>
      <c r="H47" s="50">
        <v>15</v>
      </c>
      <c r="I47" s="58">
        <f>SUM(H51)</f>
        <v>0.4861111111111111</v>
      </c>
      <c r="J47" s="51"/>
      <c r="K47" s="43"/>
      <c r="L47" s="1" t="s">
        <v>5</v>
      </c>
      <c r="M47" s="121" t="s">
        <v>57</v>
      </c>
      <c r="N47" s="50"/>
      <c r="O47" s="58"/>
      <c r="P47" s="2"/>
      <c r="Q47" s="1"/>
    </row>
    <row r="48" spans="1:17" x14ac:dyDescent="0.3">
      <c r="A48" s="88" t="s">
        <v>70</v>
      </c>
      <c r="B48" s="48">
        <f>SUM(DISTRICTS!E68)</f>
        <v>0.54166666666666663</v>
      </c>
      <c r="C48" s="46" t="s">
        <v>5</v>
      </c>
      <c r="D48" s="54"/>
      <c r="E48" s="52" t="s">
        <v>5</v>
      </c>
      <c r="F48" s="53"/>
      <c r="G48" s="93"/>
      <c r="H48" s="50">
        <v>18</v>
      </c>
      <c r="I48" s="71">
        <f>SUM(N3)</f>
        <v>0.84090909090909094</v>
      </c>
      <c r="J48" s="54"/>
      <c r="K48" s="43"/>
      <c r="L48" s="1"/>
      <c r="M48" s="121"/>
      <c r="N48" s="50">
        <v>6</v>
      </c>
      <c r="O48" s="58">
        <f>SUM(B48)</f>
        <v>0.54166666666666663</v>
      </c>
      <c r="P48" s="2"/>
      <c r="Q48" s="1"/>
    </row>
    <row r="49" spans="1:17" s="78" customFormat="1" x14ac:dyDescent="0.3">
      <c r="A49" s="85" t="s">
        <v>56</v>
      </c>
      <c r="B49" s="50">
        <v>13</v>
      </c>
      <c r="C49" s="58">
        <f>SUM(H31)</f>
        <v>0.31666666666666665</v>
      </c>
      <c r="D49" s="51"/>
      <c r="E49" s="65"/>
      <c r="F49" s="77"/>
      <c r="G49" s="108"/>
      <c r="H49" s="63">
        <v>20</v>
      </c>
      <c r="I49" s="72">
        <f>SUM(N23)</f>
        <v>0.99242424242424243</v>
      </c>
      <c r="J49" s="54"/>
      <c r="K49" s="65"/>
      <c r="L49" s="77"/>
      <c r="M49" s="121"/>
      <c r="N49" s="50">
        <v>13</v>
      </c>
      <c r="O49" s="58">
        <f>SUM(H31)</f>
        <v>0.31666666666666665</v>
      </c>
      <c r="P49" s="2"/>
      <c r="Q49" s="4"/>
    </row>
    <row r="50" spans="1:17" s="78" customFormat="1" x14ac:dyDescent="0.3">
      <c r="A50" s="85"/>
      <c r="B50" s="50">
        <v>21</v>
      </c>
      <c r="C50" s="58">
        <f>SUM(N31)</f>
        <v>0.52777777777777779</v>
      </c>
      <c r="D50" s="51"/>
      <c r="E50" s="65"/>
      <c r="F50" s="77"/>
      <c r="G50" s="83"/>
      <c r="H50" s="70"/>
      <c r="I50" s="71"/>
      <c r="J50" s="54"/>
      <c r="K50" s="65"/>
      <c r="L50" s="77"/>
      <c r="M50" s="121"/>
      <c r="N50" s="50">
        <v>14</v>
      </c>
      <c r="O50" s="58">
        <f>SUM(H41)</f>
        <v>0.46153846153846156</v>
      </c>
      <c r="P50" s="2"/>
      <c r="Q50" s="4"/>
    </row>
    <row r="51" spans="1:17" s="78" customFormat="1" x14ac:dyDescent="0.3">
      <c r="A51" s="85"/>
      <c r="B51" s="56">
        <v>22</v>
      </c>
      <c r="C51" s="58">
        <f>SUM(N43)</f>
        <v>0.56666666666666665</v>
      </c>
      <c r="D51" s="51"/>
      <c r="E51" s="65"/>
      <c r="F51" s="77"/>
      <c r="G51" s="89" t="s">
        <v>71</v>
      </c>
      <c r="H51" s="48">
        <f>SUM(DISTRICTS!E99)</f>
        <v>0.4861111111111111</v>
      </c>
      <c r="I51" s="49"/>
      <c r="J51" s="74"/>
      <c r="K51" s="65"/>
      <c r="L51" s="77"/>
      <c r="M51" s="121"/>
      <c r="N51" s="50">
        <v>21</v>
      </c>
      <c r="O51" s="58">
        <f>SUM(N31)</f>
        <v>0.52777777777777779</v>
      </c>
      <c r="P51" s="2"/>
      <c r="Q51" s="4"/>
    </row>
    <row r="52" spans="1:17" s="78" customFormat="1" x14ac:dyDescent="0.3">
      <c r="A52" s="83" t="s">
        <v>57</v>
      </c>
      <c r="B52" s="55"/>
      <c r="C52" s="55"/>
      <c r="D52" s="56"/>
      <c r="E52" s="65"/>
      <c r="F52" s="77"/>
      <c r="G52" s="84" t="s">
        <v>56</v>
      </c>
      <c r="H52" s="56">
        <v>2</v>
      </c>
      <c r="I52" s="58">
        <f>SUM(B12)</f>
        <v>0.59920634920634919</v>
      </c>
      <c r="J52" s="51"/>
      <c r="K52" s="65"/>
      <c r="L52" s="77"/>
      <c r="M52" s="122"/>
      <c r="N52" s="63">
        <v>23</v>
      </c>
      <c r="O52" s="72">
        <f>SUM(N54)</f>
        <v>0.77083333333333337</v>
      </c>
      <c r="P52" s="3"/>
      <c r="Q52" s="4"/>
    </row>
    <row r="53" spans="1:17" s="78" customFormat="1" x14ac:dyDescent="0.3">
      <c r="A53" s="95"/>
      <c r="B53" s="63">
        <v>3</v>
      </c>
      <c r="C53" s="64">
        <f>SUM(B23)</f>
        <v>0.76666666666666672</v>
      </c>
      <c r="D53" s="54"/>
      <c r="E53" s="65"/>
      <c r="F53" s="77"/>
      <c r="G53" s="84"/>
      <c r="H53" s="56">
        <v>5</v>
      </c>
      <c r="I53" s="58">
        <f>SUM(B39)</f>
        <v>0.6728395061728395</v>
      </c>
      <c r="J53" s="51"/>
      <c r="K53" s="65"/>
      <c r="L53" s="77"/>
      <c r="M53" s="129"/>
      <c r="N53" s="4"/>
      <c r="P53" s="3"/>
      <c r="Q53" s="4"/>
    </row>
    <row r="54" spans="1:17" s="78" customFormat="1" x14ac:dyDescent="0.3">
      <c r="A54" s="109"/>
      <c r="B54" s="70"/>
      <c r="C54" s="54"/>
      <c r="D54" s="54"/>
      <c r="E54" s="65"/>
      <c r="F54" s="77"/>
      <c r="G54" s="84"/>
      <c r="H54" s="56">
        <v>9</v>
      </c>
      <c r="I54" s="58">
        <f>SUM(B69)</f>
        <v>0.49666666666666665</v>
      </c>
      <c r="J54" s="51"/>
      <c r="K54" s="65"/>
      <c r="L54" s="77"/>
      <c r="M54" s="130" t="s">
        <v>72</v>
      </c>
      <c r="N54" s="68">
        <f>SUM(DISTRICTS!L122)</f>
        <v>0.77083333333333337</v>
      </c>
      <c r="O54" s="79" t="s">
        <v>5</v>
      </c>
      <c r="P54" s="3"/>
      <c r="Q54" s="4"/>
    </row>
    <row r="55" spans="1:17" s="78" customFormat="1" x14ac:dyDescent="0.3">
      <c r="A55" s="88" t="s">
        <v>73</v>
      </c>
      <c r="B55" s="48">
        <f>SUM(DISTRICTS!L1)</f>
        <v>0.58333333333333337</v>
      </c>
      <c r="C55" s="46" t="s">
        <v>5</v>
      </c>
      <c r="D55" s="54"/>
      <c r="E55" s="65"/>
      <c r="F55" s="77"/>
      <c r="G55" s="84"/>
      <c r="H55" s="50">
        <v>14</v>
      </c>
      <c r="I55" s="58">
        <f>SUM(H41)</f>
        <v>0.46153846153846156</v>
      </c>
      <c r="J55" s="51"/>
      <c r="K55" s="65"/>
      <c r="L55" s="77"/>
      <c r="M55" s="131" t="s">
        <v>86</v>
      </c>
      <c r="N55" s="80">
        <v>1</v>
      </c>
      <c r="O55" s="51">
        <f>SUM(B3)</f>
        <v>0.71794871794871795</v>
      </c>
      <c r="P55" s="3"/>
      <c r="Q55" s="4"/>
    </row>
    <row r="56" spans="1:17" s="78" customFormat="1" x14ac:dyDescent="0.3">
      <c r="A56" s="85" t="s">
        <v>56</v>
      </c>
      <c r="B56" s="50">
        <v>9</v>
      </c>
      <c r="C56" s="58">
        <f>SUM(B69)</f>
        <v>0.49666666666666665</v>
      </c>
      <c r="D56" s="51"/>
      <c r="E56" s="65"/>
      <c r="F56" s="77"/>
      <c r="G56" s="85"/>
      <c r="H56" s="50">
        <v>16</v>
      </c>
      <c r="I56" s="58">
        <f>SUM(H64)</f>
        <v>0.62962962962962965</v>
      </c>
      <c r="J56" s="51"/>
      <c r="K56" s="65"/>
      <c r="L56" s="77"/>
      <c r="M56" s="131" t="s">
        <v>5</v>
      </c>
      <c r="N56" s="80">
        <v>12</v>
      </c>
      <c r="O56" s="51">
        <f>SUM(H21)</f>
        <v>0.63725490196078427</v>
      </c>
      <c r="P56" s="3"/>
    </row>
    <row r="57" spans="1:17" s="78" customFormat="1" x14ac:dyDescent="0.3">
      <c r="A57" s="105" t="s">
        <v>57</v>
      </c>
      <c r="B57" s="50"/>
      <c r="C57" s="58"/>
      <c r="D57" s="51"/>
      <c r="E57" s="65"/>
      <c r="F57" s="77"/>
      <c r="G57" s="85" t="s">
        <v>57</v>
      </c>
      <c r="H57" s="50"/>
      <c r="I57" s="58"/>
      <c r="J57" s="51"/>
      <c r="K57" s="65"/>
      <c r="L57" s="77"/>
      <c r="M57" s="131" t="s">
        <v>5</v>
      </c>
      <c r="N57" s="80">
        <v>22</v>
      </c>
      <c r="O57" s="51">
        <f>SUM(N43)</f>
        <v>0.56666666666666665</v>
      </c>
      <c r="P57" s="3"/>
    </row>
    <row r="58" spans="1:17" s="78" customFormat="1" x14ac:dyDescent="0.3">
      <c r="A58" s="112"/>
      <c r="B58" s="63">
        <v>12</v>
      </c>
      <c r="C58" s="72">
        <f>SUM(H21)</f>
        <v>0.63725490196078427</v>
      </c>
      <c r="D58" s="54"/>
      <c r="E58" s="65"/>
      <c r="F58" s="77"/>
      <c r="G58" s="85"/>
      <c r="H58" s="50">
        <v>1</v>
      </c>
      <c r="I58" s="58">
        <f>SUM(B3)</f>
        <v>0.71794871794871795</v>
      </c>
      <c r="J58" s="51"/>
      <c r="K58" s="65"/>
      <c r="L58" s="77"/>
      <c r="M58" s="131" t="s">
        <v>57</v>
      </c>
      <c r="N58" s="80"/>
      <c r="O58" s="51"/>
      <c r="P58" s="3"/>
    </row>
    <row r="59" spans="1:17" s="78" customFormat="1" x14ac:dyDescent="0.3">
      <c r="A59" s="109"/>
      <c r="B59" s="70"/>
      <c r="C59" s="54"/>
      <c r="D59" s="54"/>
      <c r="E59" s="65"/>
      <c r="F59" s="77"/>
      <c r="G59" s="85"/>
      <c r="H59" s="50">
        <v>4</v>
      </c>
      <c r="I59" s="58">
        <f>SUM(B32)</f>
        <v>0.88888888888888884</v>
      </c>
      <c r="J59" s="51"/>
      <c r="K59" s="65"/>
      <c r="L59" s="77"/>
      <c r="M59" s="131" t="s">
        <v>5</v>
      </c>
      <c r="N59" s="80">
        <v>3</v>
      </c>
      <c r="O59" s="51">
        <f>SUM(B23)</f>
        <v>0.76666666666666672</v>
      </c>
      <c r="Q59" s="4"/>
    </row>
    <row r="60" spans="1:17" s="78" customFormat="1" x14ac:dyDescent="0.3">
      <c r="A60" s="89" t="s">
        <v>76</v>
      </c>
      <c r="B60" s="48">
        <f>SUM(DISTRICTS!L9)</f>
        <v>0.49166666666666664</v>
      </c>
      <c r="C60" s="49"/>
      <c r="D60" s="74"/>
      <c r="E60" s="65"/>
      <c r="F60" s="77"/>
      <c r="G60" s="85"/>
      <c r="H60" s="50">
        <v>10</v>
      </c>
      <c r="I60" s="58">
        <f>SUM(H3)</f>
        <v>0.52777777777777779</v>
      </c>
      <c r="J60" s="51"/>
      <c r="K60" s="65"/>
      <c r="L60" s="77"/>
      <c r="M60" s="132"/>
      <c r="N60" s="111">
        <v>17</v>
      </c>
      <c r="O60" s="64">
        <f>SUM(H72)</f>
        <v>0.7142857142857143</v>
      </c>
      <c r="Q60" s="4"/>
    </row>
    <row r="61" spans="1:17" s="78" customFormat="1" x14ac:dyDescent="0.3">
      <c r="A61" s="84" t="s">
        <v>56</v>
      </c>
      <c r="B61" s="56">
        <v>4</v>
      </c>
      <c r="C61" s="57">
        <f>SUM(B32)</f>
        <v>0.88888888888888884</v>
      </c>
      <c r="D61" s="59"/>
      <c r="E61" s="65"/>
      <c r="F61" s="77"/>
      <c r="G61" s="93"/>
      <c r="H61" s="50">
        <v>18</v>
      </c>
      <c r="I61" s="58">
        <f>SUM(N3)</f>
        <v>0.84090909090909094</v>
      </c>
      <c r="J61" s="51"/>
      <c r="K61" s="65"/>
      <c r="L61" s="77"/>
      <c r="M61" s="131" t="s">
        <v>5</v>
      </c>
      <c r="N61" s="113"/>
      <c r="O61" s="51" t="s">
        <v>5</v>
      </c>
      <c r="Q61" s="4"/>
    </row>
    <row r="62" spans="1:17" s="78" customFormat="1" x14ac:dyDescent="0.3">
      <c r="A62" s="84"/>
      <c r="B62" s="56">
        <v>11</v>
      </c>
      <c r="C62" s="57">
        <f>SUM(H13)</f>
        <v>0.85784313725490191</v>
      </c>
      <c r="D62" s="59"/>
      <c r="E62" s="65"/>
      <c r="F62" s="77"/>
      <c r="G62" s="108"/>
      <c r="H62" s="62">
        <v>20</v>
      </c>
      <c r="I62" s="66">
        <f>SUM(N23)</f>
        <v>0.99242424242424243</v>
      </c>
      <c r="J62" s="74"/>
      <c r="K62" s="65"/>
      <c r="L62" s="77"/>
      <c r="M62" s="133" t="s">
        <v>75</v>
      </c>
      <c r="N62" s="68">
        <f>SUM(DISTRICTS!L134)</f>
        <v>0.31372549019607843</v>
      </c>
      <c r="O62" s="42" t="s">
        <v>5</v>
      </c>
      <c r="P62" s="3"/>
      <c r="Q62" s="4"/>
    </row>
    <row r="63" spans="1:17" s="78" customFormat="1" x14ac:dyDescent="0.3">
      <c r="A63" s="85"/>
      <c r="B63" s="50">
        <v>21</v>
      </c>
      <c r="C63" s="58">
        <f>SUM(N31)</f>
        <v>0.52777777777777779</v>
      </c>
      <c r="D63" s="51"/>
      <c r="E63" s="65"/>
      <c r="F63" s="77"/>
      <c r="K63" s="65"/>
      <c r="L63" s="77"/>
      <c r="M63" s="131" t="s">
        <v>56</v>
      </c>
      <c r="N63" s="80">
        <v>2</v>
      </c>
      <c r="O63" s="51">
        <f>SUM(B12)</f>
        <v>0.59920634920634919</v>
      </c>
      <c r="P63" s="3"/>
      <c r="Q63" s="4"/>
    </row>
    <row r="64" spans="1:17" s="78" customFormat="1" x14ac:dyDescent="0.3">
      <c r="A64" s="85" t="s">
        <v>57</v>
      </c>
      <c r="B64" s="50"/>
      <c r="C64" s="58"/>
      <c r="D64" s="51"/>
      <c r="E64" s="65"/>
      <c r="F64" s="77"/>
      <c r="G64" s="89" t="s">
        <v>74</v>
      </c>
      <c r="H64" s="48">
        <f>SUM(DISTRICTS!E113)</f>
        <v>0.62962962962962965</v>
      </c>
      <c r="I64" s="49"/>
      <c r="J64" s="74"/>
      <c r="K64" s="65"/>
      <c r="L64" s="77"/>
      <c r="M64" s="131" t="s">
        <v>5</v>
      </c>
      <c r="N64" s="80">
        <v>16</v>
      </c>
      <c r="O64" s="51">
        <f>SUM(H64)</f>
        <v>0.62962962962962965</v>
      </c>
      <c r="P64" s="3"/>
      <c r="Q64" s="4"/>
    </row>
    <row r="65" spans="1:17" s="78" customFormat="1" x14ac:dyDescent="0.3">
      <c r="B65" s="70">
        <v>2</v>
      </c>
      <c r="C65" s="71">
        <f>SUM(B12)</f>
        <v>0.59920634920634919</v>
      </c>
      <c r="D65" s="54"/>
      <c r="E65" s="65"/>
      <c r="F65" s="77"/>
      <c r="G65" s="84" t="s">
        <v>56</v>
      </c>
      <c r="H65" s="56">
        <v>2</v>
      </c>
      <c r="I65" s="57">
        <f>SUM(B12)</f>
        <v>0.59920634920634919</v>
      </c>
      <c r="J65" s="59"/>
      <c r="K65" s="65"/>
      <c r="L65" s="77"/>
      <c r="M65" s="131" t="s">
        <v>5</v>
      </c>
      <c r="N65" s="80">
        <v>21</v>
      </c>
      <c r="O65" s="51">
        <f>SUM(N31)</f>
        <v>0.52777777777777779</v>
      </c>
      <c r="P65" s="3"/>
      <c r="Q65" s="4"/>
    </row>
    <row r="66" spans="1:17" s="78" customFormat="1" x14ac:dyDescent="0.3">
      <c r="B66" s="70">
        <v>5</v>
      </c>
      <c r="C66" s="71">
        <f>SUM(B39)</f>
        <v>0.6728395061728395</v>
      </c>
      <c r="D66" s="54"/>
      <c r="E66" s="65"/>
      <c r="F66" s="82"/>
      <c r="G66" s="84"/>
      <c r="H66" s="56">
        <v>13</v>
      </c>
      <c r="I66" s="57">
        <f>SUM(H31)</f>
        <v>0.31666666666666665</v>
      </c>
      <c r="J66" s="59"/>
      <c r="K66" s="65"/>
      <c r="L66" s="77"/>
      <c r="M66" s="131" t="s">
        <v>57</v>
      </c>
      <c r="N66" s="80"/>
      <c r="O66" s="51"/>
      <c r="P66" s="3"/>
      <c r="Q66" s="4"/>
    </row>
    <row r="67" spans="1:17" s="78" customFormat="1" x14ac:dyDescent="0.3">
      <c r="A67" s="112"/>
      <c r="B67" s="63">
        <v>18</v>
      </c>
      <c r="C67" s="72">
        <f>SUM(N3)</f>
        <v>0.84090909090909094</v>
      </c>
      <c r="D67" s="54"/>
      <c r="E67" s="65"/>
      <c r="F67" s="82"/>
      <c r="G67" s="84"/>
      <c r="H67" s="50">
        <v>18</v>
      </c>
      <c r="I67" s="58">
        <f>SUM(N3)</f>
        <v>0.84090909090909094</v>
      </c>
      <c r="J67" s="51"/>
      <c r="K67" s="65"/>
      <c r="L67" s="77"/>
      <c r="M67" s="134"/>
      <c r="N67" s="80">
        <v>10</v>
      </c>
      <c r="O67" s="51">
        <f>SUM(H3)</f>
        <v>0.52777777777777779</v>
      </c>
      <c r="P67" s="3"/>
      <c r="Q67" s="4"/>
    </row>
    <row r="68" spans="1:17" s="78" customFormat="1" x14ac:dyDescent="0.3">
      <c r="B68" s="70"/>
      <c r="C68" s="71"/>
      <c r="D68" s="54"/>
      <c r="E68" s="65"/>
      <c r="F68" s="82"/>
      <c r="G68" s="85" t="s">
        <v>57</v>
      </c>
      <c r="H68" s="50"/>
      <c r="I68" s="58"/>
      <c r="J68" s="51"/>
      <c r="K68" s="65"/>
      <c r="L68" s="82"/>
      <c r="M68" s="131" t="s">
        <v>5</v>
      </c>
      <c r="N68" s="80">
        <v>14</v>
      </c>
      <c r="O68" s="51">
        <f>SUM(H41)</f>
        <v>0.46153846153846156</v>
      </c>
      <c r="P68" s="3"/>
      <c r="Q68" s="4"/>
    </row>
    <row r="69" spans="1:17" s="78" customFormat="1" x14ac:dyDescent="0.3">
      <c r="A69" s="87" t="s">
        <v>77</v>
      </c>
      <c r="B69" s="68">
        <f>SUM(DISTRICTS!L22)</f>
        <v>0.49666666666666665</v>
      </c>
      <c r="C69" s="69"/>
      <c r="D69" s="56"/>
      <c r="E69" s="65"/>
      <c r="F69" s="82"/>
      <c r="H69" s="50">
        <v>15</v>
      </c>
      <c r="I69" s="58">
        <f>SUM(H51)</f>
        <v>0.4861111111111111</v>
      </c>
      <c r="J69" s="51"/>
      <c r="K69" s="65"/>
      <c r="L69" s="82"/>
      <c r="M69" s="132" t="s">
        <v>5</v>
      </c>
      <c r="N69" s="81">
        <v>22</v>
      </c>
      <c r="O69" s="64">
        <f>SUM(N43)</f>
        <v>0.56666666666666665</v>
      </c>
      <c r="P69" s="3"/>
      <c r="Q69" s="4"/>
    </row>
    <row r="70" spans="1:17" s="78" customFormat="1" x14ac:dyDescent="0.3">
      <c r="A70" s="85" t="s">
        <v>56</v>
      </c>
      <c r="B70" s="50">
        <v>3</v>
      </c>
      <c r="C70" s="58">
        <f>SUM(B23)</f>
        <v>0.76666666666666672</v>
      </c>
      <c r="D70" s="51"/>
      <c r="E70" s="65"/>
      <c r="F70" s="82"/>
      <c r="G70" s="108"/>
      <c r="H70" s="63">
        <v>24</v>
      </c>
      <c r="I70" s="72">
        <f>SUM(N62)</f>
        <v>0.31372549019607843</v>
      </c>
      <c r="J70" s="54"/>
      <c r="K70" s="65"/>
      <c r="L70" s="82"/>
      <c r="M70" s="127"/>
      <c r="P70" s="3"/>
    </row>
    <row r="71" spans="1:17" s="78" customFormat="1" x14ac:dyDescent="0.3">
      <c r="A71" s="85"/>
      <c r="B71" s="50">
        <v>12</v>
      </c>
      <c r="C71" s="58">
        <f>SUM(H21)</f>
        <v>0.63725490196078427</v>
      </c>
      <c r="D71" s="51"/>
      <c r="E71" s="65"/>
      <c r="F71" s="82"/>
      <c r="G71" s="84"/>
      <c r="H71" s="55"/>
      <c r="I71" s="55"/>
      <c r="J71" s="56"/>
      <c r="K71" s="65"/>
      <c r="L71" s="82"/>
      <c r="M71" s="134"/>
      <c r="P71" s="5"/>
    </row>
    <row r="72" spans="1:17" s="78" customFormat="1" x14ac:dyDescent="0.3">
      <c r="A72" s="85"/>
      <c r="B72" s="56">
        <v>14</v>
      </c>
      <c r="C72" s="57">
        <f>SUM(H41)</f>
        <v>0.46153846153846156</v>
      </c>
      <c r="D72" s="59"/>
      <c r="E72" s="65"/>
      <c r="F72" s="82"/>
      <c r="G72" s="87" t="s">
        <v>55</v>
      </c>
      <c r="H72" s="68">
        <f>SUM(DISTRICTS!E124)</f>
        <v>0.7142857142857143</v>
      </c>
      <c r="I72" s="69"/>
      <c r="J72" s="56"/>
      <c r="K72" s="55"/>
      <c r="L72" s="55"/>
      <c r="M72" s="120"/>
      <c r="N72" s="55"/>
      <c r="O72" s="55"/>
    </row>
    <row r="73" spans="1:17" s="78" customFormat="1" x14ac:dyDescent="0.3">
      <c r="A73" s="85"/>
      <c r="B73" s="56">
        <v>18</v>
      </c>
      <c r="C73" s="57">
        <f>SUM(N3)</f>
        <v>0.84090909090909094</v>
      </c>
      <c r="D73" s="59"/>
      <c r="E73" s="65"/>
      <c r="F73" s="82"/>
      <c r="G73" s="105" t="s">
        <v>56</v>
      </c>
      <c r="H73" s="70">
        <v>4</v>
      </c>
      <c r="I73" s="71">
        <f>SUM(B32)</f>
        <v>0.88888888888888884</v>
      </c>
      <c r="J73" s="54"/>
      <c r="K73" s="65"/>
      <c r="L73" s="82"/>
      <c r="M73" s="120"/>
      <c r="N73" s="55"/>
      <c r="O73" s="55"/>
    </row>
    <row r="74" spans="1:17" s="78" customFormat="1" x14ac:dyDescent="0.3">
      <c r="A74" s="105" t="s">
        <v>57</v>
      </c>
      <c r="E74" s="65"/>
      <c r="F74" s="82"/>
      <c r="G74" s="105"/>
      <c r="H74" s="70">
        <v>20</v>
      </c>
      <c r="I74" s="71">
        <f>SUM(N23)</f>
        <v>0.99242424242424243</v>
      </c>
      <c r="J74" s="54"/>
      <c r="K74" s="65"/>
      <c r="L74" s="82"/>
      <c r="M74" s="120"/>
      <c r="N74" s="55"/>
      <c r="O74" s="55"/>
    </row>
    <row r="75" spans="1:17" s="78" customFormat="1" x14ac:dyDescent="0.3">
      <c r="A75" s="105"/>
      <c r="B75" s="50">
        <v>1</v>
      </c>
      <c r="C75" s="58">
        <f>SUM(B3)</f>
        <v>0.71794871794871795</v>
      </c>
      <c r="E75" s="65"/>
      <c r="F75" s="82"/>
      <c r="G75" s="105"/>
      <c r="H75" s="70">
        <v>23</v>
      </c>
      <c r="I75" s="71">
        <f>SUM(N54)</f>
        <v>0.77083333333333337</v>
      </c>
      <c r="J75" s="54"/>
      <c r="K75" s="82"/>
      <c r="L75" s="85"/>
      <c r="M75" s="120"/>
      <c r="N75" s="55"/>
      <c r="O75" s="55"/>
    </row>
    <row r="76" spans="1:17" s="78" customFormat="1" x14ac:dyDescent="0.3">
      <c r="A76" s="105"/>
      <c r="B76" s="50">
        <v>7</v>
      </c>
      <c r="C76" s="58">
        <f>SUM(B55)</f>
        <v>0.58333333333333337</v>
      </c>
      <c r="E76" s="65"/>
      <c r="F76" s="82"/>
      <c r="G76" s="105" t="s">
        <v>57</v>
      </c>
      <c r="H76" s="70"/>
      <c r="I76" s="71"/>
      <c r="J76" s="54"/>
      <c r="K76" s="82"/>
      <c r="M76" s="120"/>
      <c r="N76" s="55"/>
      <c r="O76" s="55"/>
    </row>
    <row r="77" spans="1:17" s="78" customFormat="1" x14ac:dyDescent="0.3">
      <c r="A77" s="105"/>
      <c r="B77" s="50">
        <v>10</v>
      </c>
      <c r="C77" s="58">
        <f>SUM(H3)</f>
        <v>0.52777777777777779</v>
      </c>
      <c r="D77" s="51"/>
      <c r="E77" s="70"/>
      <c r="F77" s="54"/>
      <c r="G77" s="104"/>
      <c r="H77" s="63">
        <v>11</v>
      </c>
      <c r="I77" s="72">
        <f>SUM(H13)</f>
        <v>0.85784313725490191</v>
      </c>
      <c r="J77" s="54"/>
      <c r="K77" s="65"/>
      <c r="L77" s="82"/>
      <c r="M77" s="120"/>
      <c r="N77" s="55"/>
      <c r="O77" s="55"/>
    </row>
    <row r="78" spans="1:17" s="78" customFormat="1" x14ac:dyDescent="0.3">
      <c r="A78" s="84"/>
      <c r="B78" s="50">
        <v>13</v>
      </c>
      <c r="C78" s="51">
        <f>SUM(H31)</f>
        <v>0.31666666666666665</v>
      </c>
      <c r="D78" s="51"/>
      <c r="E78" s="70"/>
      <c r="F78" s="74"/>
      <c r="G78" s="65"/>
      <c r="H78" s="82"/>
      <c r="I78" s="84"/>
      <c r="J78" s="114"/>
      <c r="K78" s="65"/>
      <c r="L78" s="47"/>
      <c r="M78" s="120"/>
      <c r="N78" s="55"/>
      <c r="O78" s="55"/>
    </row>
    <row r="79" spans="1:17" s="78" customFormat="1" x14ac:dyDescent="0.3">
      <c r="A79" s="107"/>
      <c r="B79" s="63">
        <v>15</v>
      </c>
      <c r="C79" s="64">
        <f>SUM(H51)</f>
        <v>0.4861111111111111</v>
      </c>
      <c r="D79" s="54"/>
      <c r="E79" s="60"/>
      <c r="F79" s="83"/>
      <c r="G79" s="84"/>
      <c r="H79" s="55"/>
      <c r="I79" s="55"/>
      <c r="J79" s="56"/>
      <c r="K79" s="83"/>
      <c r="L79" s="60"/>
      <c r="M79" s="120"/>
      <c r="N79" s="55"/>
      <c r="O79" s="55"/>
    </row>
    <row r="80" spans="1:17" s="78" customFormat="1" x14ac:dyDescent="0.3">
      <c r="A80" s="105"/>
      <c r="B80" s="70"/>
      <c r="C80" s="71"/>
      <c r="D80" s="54"/>
      <c r="E80" s="60"/>
      <c r="F80" s="83"/>
      <c r="G80" s="84"/>
      <c r="H80" s="55"/>
      <c r="I80" s="55"/>
      <c r="J80" s="56"/>
      <c r="K80" s="60"/>
      <c r="L80" s="83"/>
      <c r="M80" s="120"/>
      <c r="N80" s="55"/>
      <c r="O80" s="55"/>
    </row>
    <row r="81" spans="12:16" x14ac:dyDescent="0.3">
      <c r="L81" s="55"/>
      <c r="P81" s="78"/>
    </row>
    <row r="82" spans="12:16" x14ac:dyDescent="0.3">
      <c r="P82" s="78"/>
    </row>
    <row r="83" spans="12:16" x14ac:dyDescent="0.3">
      <c r="P83" s="78"/>
    </row>
  </sheetData>
  <mergeCells count="1">
    <mergeCell ref="A1:O1"/>
  </mergeCells>
  <printOptions horizontalCentered="1"/>
  <pageMargins left="0.25" right="0" top="0.35" bottom="0.35" header="0" footer="0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Challenges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Ohio State Auxiliary</cp:lastModifiedBy>
  <cp:lastPrinted>2020-01-05T21:39:02Z</cp:lastPrinted>
  <dcterms:created xsi:type="dcterms:W3CDTF">2013-09-06T22:27:19Z</dcterms:created>
  <dcterms:modified xsi:type="dcterms:W3CDTF">2020-01-05T21:40:30Z</dcterms:modified>
</cp:coreProperties>
</file>