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io State Auxiliary\Desktop\BB - May 19\"/>
    </mc:Choice>
  </mc:AlternateContent>
  <xr:revisionPtr revIDLastSave="0" documentId="8_{93A3C39F-2FEF-4F44-A1E9-09B8FD23EF84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DISTRICTS" sheetId="1" r:id="rId1"/>
    <sheet name="Challenges" sheetId="4" r:id="rId2"/>
    <sheet name="Sheet1" sheetId="5" r:id="rId3"/>
    <sheet name="Sheet2" sheetId="6" r:id="rId4"/>
  </sheets>
  <definedNames>
    <definedName name="_xlnm.Print_Area" localSheetId="1">Challenges!$A$1:$O$78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1" l="1"/>
  <c r="L6" i="1"/>
  <c r="M6" i="1"/>
  <c r="K143" i="1" l="1"/>
  <c r="K133" i="1"/>
  <c r="K121" i="1"/>
  <c r="K109" i="1"/>
  <c r="K94" i="1"/>
  <c r="K83" i="1"/>
  <c r="K68" i="1"/>
  <c r="K55" i="1"/>
  <c r="K42" i="1"/>
  <c r="K31" i="1"/>
  <c r="K19" i="1"/>
  <c r="D142" i="1"/>
  <c r="D132" i="1"/>
  <c r="D121" i="1"/>
  <c r="D110" i="1"/>
  <c r="D96" i="1"/>
  <c r="D83" i="1"/>
  <c r="D73" i="1"/>
  <c r="D65" i="1"/>
  <c r="D49" i="1"/>
  <c r="D38" i="1"/>
  <c r="D28" i="1"/>
  <c r="D10" i="1"/>
  <c r="E65" i="1"/>
  <c r="E73" i="1"/>
  <c r="K147" i="1" l="1"/>
  <c r="L143" i="1"/>
  <c r="M143" i="1"/>
  <c r="L133" i="1"/>
  <c r="M133" i="1"/>
  <c r="L121" i="1"/>
  <c r="M121" i="1"/>
  <c r="L109" i="1"/>
  <c r="M109" i="1"/>
  <c r="L94" i="1"/>
  <c r="M94" i="1"/>
  <c r="L83" i="1"/>
  <c r="M83" i="1"/>
  <c r="E142" i="1"/>
  <c r="F142" i="1"/>
  <c r="E132" i="1"/>
  <c r="F132" i="1"/>
  <c r="E121" i="1"/>
  <c r="F121" i="1"/>
  <c r="E110" i="1"/>
  <c r="F110" i="1"/>
  <c r="E96" i="1"/>
  <c r="F96" i="1"/>
  <c r="E83" i="1"/>
  <c r="F83" i="1"/>
  <c r="L68" i="1"/>
  <c r="M68" i="1"/>
  <c r="L55" i="1"/>
  <c r="M55" i="1"/>
  <c r="L42" i="1"/>
  <c r="M42" i="1"/>
  <c r="L31" i="1"/>
  <c r="M31" i="1"/>
  <c r="L19" i="1"/>
  <c r="M19" i="1"/>
  <c r="F73" i="1"/>
  <c r="F65" i="1"/>
  <c r="E49" i="1"/>
  <c r="F49" i="1"/>
  <c r="E38" i="1"/>
  <c r="F38" i="1"/>
  <c r="E28" i="1"/>
  <c r="F28" i="1"/>
  <c r="E10" i="1"/>
  <c r="F10" i="1"/>
  <c r="M147" i="1" l="1"/>
  <c r="L147" i="1"/>
  <c r="M183" i="5"/>
  <c r="L183" i="5"/>
  <c r="L175" i="5" s="1"/>
  <c r="K183" i="5"/>
  <c r="J183" i="5"/>
  <c r="F177" i="5"/>
  <c r="E177" i="5"/>
  <c r="D177" i="5"/>
  <c r="C177" i="5"/>
  <c r="M172" i="5"/>
  <c r="L172" i="5"/>
  <c r="K172" i="5"/>
  <c r="J172" i="5"/>
  <c r="L162" i="5" s="1"/>
  <c r="E168" i="5"/>
  <c r="F165" i="5"/>
  <c r="E165" i="5"/>
  <c r="D165" i="5"/>
  <c r="C165" i="5"/>
  <c r="E156" i="5" s="1"/>
  <c r="M159" i="5"/>
  <c r="L159" i="5"/>
  <c r="K159" i="5"/>
  <c r="J159" i="5"/>
  <c r="F153" i="5"/>
  <c r="E153" i="5"/>
  <c r="D153" i="5"/>
  <c r="C153" i="5"/>
  <c r="L149" i="5"/>
  <c r="M146" i="5"/>
  <c r="L146" i="5"/>
  <c r="K146" i="5"/>
  <c r="J146" i="5"/>
  <c r="L133" i="5" s="1"/>
  <c r="E145" i="5"/>
  <c r="F142" i="5"/>
  <c r="E142" i="5"/>
  <c r="D142" i="5"/>
  <c r="C142" i="5"/>
  <c r="E133" i="5" s="1"/>
  <c r="F117" i="5"/>
  <c r="E117" i="5"/>
  <c r="D117" i="5"/>
  <c r="C117" i="5"/>
  <c r="M116" i="5"/>
  <c r="L116" i="5"/>
  <c r="L107" i="5" s="1"/>
  <c r="K116" i="5"/>
  <c r="J116" i="5"/>
  <c r="E106" i="5"/>
  <c r="M104" i="5"/>
  <c r="L104" i="5"/>
  <c r="L92" i="5" s="1"/>
  <c r="K104" i="5"/>
  <c r="J104" i="5"/>
  <c r="F103" i="5"/>
  <c r="E103" i="5"/>
  <c r="D103" i="5"/>
  <c r="C103" i="5"/>
  <c r="E92" i="5" s="1"/>
  <c r="M89" i="5"/>
  <c r="L89" i="5"/>
  <c r="L78" i="5" s="1"/>
  <c r="J89" i="5"/>
  <c r="F89" i="5"/>
  <c r="E89" i="5"/>
  <c r="E80" i="5" s="1"/>
  <c r="D89" i="5"/>
  <c r="C89" i="5"/>
  <c r="F77" i="5"/>
  <c r="E77" i="5"/>
  <c r="D77" i="5"/>
  <c r="C77" i="5"/>
  <c r="E66" i="5" s="1"/>
  <c r="M75" i="5"/>
  <c r="L75" i="5"/>
  <c r="K75" i="5"/>
  <c r="J75" i="5"/>
  <c r="L66" i="5"/>
  <c r="F54" i="5"/>
  <c r="E54" i="5"/>
  <c r="E45" i="5" s="1"/>
  <c r="D54" i="5"/>
  <c r="C54" i="5"/>
  <c r="M48" i="5"/>
  <c r="L48" i="5"/>
  <c r="K48" i="5"/>
  <c r="J48" i="5"/>
  <c r="F42" i="5"/>
  <c r="E42" i="5"/>
  <c r="D42" i="5"/>
  <c r="C42" i="5"/>
  <c r="L37" i="5"/>
  <c r="M34" i="5"/>
  <c r="L34" i="5"/>
  <c r="K34" i="5"/>
  <c r="J34" i="5"/>
  <c r="L27" i="5" s="1"/>
  <c r="E34" i="5"/>
  <c r="F31" i="5"/>
  <c r="E31" i="5"/>
  <c r="D31" i="5"/>
  <c r="C31" i="5"/>
  <c r="E15" i="5" s="1"/>
  <c r="M24" i="5"/>
  <c r="L24" i="5"/>
  <c r="L18" i="5" s="1"/>
  <c r="K24" i="5"/>
  <c r="J24" i="5"/>
  <c r="M15" i="5"/>
  <c r="L15" i="5"/>
  <c r="K15" i="5"/>
  <c r="J15" i="5"/>
  <c r="F12" i="5"/>
  <c r="E12" i="5"/>
  <c r="D12" i="5"/>
  <c r="C12" i="5"/>
  <c r="E1" i="5" s="1"/>
  <c r="L1" i="5"/>
  <c r="J143" i="1" l="1"/>
  <c r="L136" i="1" s="1"/>
  <c r="N63" i="4" s="1"/>
  <c r="J94" i="1"/>
  <c r="L86" i="1" s="1"/>
  <c r="N24" i="4" s="1"/>
  <c r="J133" i="1"/>
  <c r="J83" i="1"/>
  <c r="L75" i="1" s="1"/>
  <c r="N16" i="4" s="1"/>
  <c r="J121" i="1"/>
  <c r="L112" i="1" s="1"/>
  <c r="N42" i="4" s="1"/>
  <c r="C142" i="1"/>
  <c r="E135" i="1" s="1"/>
  <c r="N3" i="4" s="1"/>
  <c r="J109" i="1"/>
  <c r="C132" i="1"/>
  <c r="E124" i="1" s="1"/>
  <c r="H70" i="4" s="1"/>
  <c r="J68" i="1"/>
  <c r="L58" i="1" s="1"/>
  <c r="H20" i="4" s="1"/>
  <c r="C121" i="1"/>
  <c r="C110" i="1"/>
  <c r="E99" i="1" s="1"/>
  <c r="H50" i="4" s="1"/>
  <c r="J55" i="1"/>
  <c r="L45" i="1" s="1"/>
  <c r="H11" i="4" s="1"/>
  <c r="C96" i="1"/>
  <c r="E86" i="1" s="1"/>
  <c r="H38" i="4" s="1"/>
  <c r="J42" i="1"/>
  <c r="L34" i="1" s="1"/>
  <c r="H3" i="4" s="1"/>
  <c r="J31" i="1"/>
  <c r="C83" i="1"/>
  <c r="E75" i="1" s="1"/>
  <c r="C49" i="1"/>
  <c r="E41" i="1" s="1"/>
  <c r="B31" i="4" s="1"/>
  <c r="J19" i="1"/>
  <c r="L9" i="1" s="1"/>
  <c r="B58" i="4" s="1"/>
  <c r="C38" i="1"/>
  <c r="E31" i="1" s="1"/>
  <c r="B22" i="4" s="1"/>
  <c r="J6" i="1"/>
  <c r="C28" i="1"/>
  <c r="E13" i="1" s="1"/>
  <c r="B11" i="4" s="1"/>
  <c r="C73" i="1"/>
  <c r="E68" i="1" s="1"/>
  <c r="C65" i="1"/>
  <c r="E52" i="1" s="1"/>
  <c r="B39" i="4" s="1"/>
  <c r="C10" i="1"/>
  <c r="J147" i="1" l="1"/>
  <c r="E1" i="1"/>
  <c r="B3" i="4" s="1"/>
  <c r="O29" i="4" s="1"/>
  <c r="B44" i="4"/>
  <c r="O49" i="4" s="1"/>
  <c r="L1" i="1"/>
  <c r="B52" i="4" s="1"/>
  <c r="H30" i="4"/>
  <c r="O6" i="4" s="1"/>
  <c r="L22" i="1"/>
  <c r="B65" i="4" s="1"/>
  <c r="O34" i="4" s="1"/>
  <c r="E113" i="1"/>
  <c r="H60" i="4" s="1"/>
  <c r="I39" i="4" s="1"/>
  <c r="L97" i="1"/>
  <c r="N32" i="4" s="1"/>
  <c r="O8" i="4" s="1"/>
  <c r="L124" i="1"/>
  <c r="N52" i="4" s="1"/>
  <c r="I18" i="4" s="1"/>
  <c r="C27" i="4"/>
  <c r="C47" i="4"/>
  <c r="C63" i="4"/>
  <c r="I68" i="4"/>
  <c r="I32" i="4"/>
  <c r="O61" i="4"/>
  <c r="O39" i="4"/>
  <c r="O19" i="4"/>
  <c r="I47" i="4"/>
  <c r="C46" i="4"/>
  <c r="C26" i="4"/>
  <c r="C14" i="4"/>
  <c r="O13" i="4"/>
  <c r="I23" i="4"/>
  <c r="I77" i="4"/>
  <c r="C67" i="4"/>
  <c r="C61" i="4"/>
  <c r="C40" i="4"/>
  <c r="C25" i="4"/>
  <c r="O56" i="4"/>
  <c r="O43" i="4"/>
  <c r="O37" i="4"/>
  <c r="O30" i="4"/>
  <c r="O12" i="4"/>
  <c r="I13" i="4"/>
  <c r="I31" i="4"/>
  <c r="I67" i="4"/>
  <c r="I74" i="4"/>
  <c r="O64" i="4"/>
  <c r="I56" i="4"/>
  <c r="I35" i="4"/>
  <c r="I17" i="4"/>
  <c r="I55" i="4"/>
  <c r="O54" i="4"/>
  <c r="C45" i="4"/>
  <c r="O33" i="4"/>
  <c r="C12" i="4"/>
  <c r="I8" i="4"/>
  <c r="I41" i="4"/>
  <c r="C42" i="4"/>
  <c r="C29" i="4"/>
  <c r="C19" i="4"/>
  <c r="C6" i="4"/>
  <c r="O50" i="4"/>
  <c r="O14" i="4"/>
  <c r="C68" i="4"/>
  <c r="C18" i="4"/>
  <c r="O38" i="4"/>
  <c r="O18" i="4"/>
  <c r="I14" i="4"/>
  <c r="I36" i="4"/>
  <c r="I40" i="4"/>
  <c r="I52" i="4"/>
  <c r="I78" i="4"/>
  <c r="C73" i="4"/>
  <c r="C54" i="4"/>
  <c r="C9" i="4"/>
  <c r="O22" i="4"/>
  <c r="O7" i="4"/>
  <c r="I5" i="4"/>
  <c r="I28" i="4"/>
  <c r="I46" i="4"/>
  <c r="I51" i="4"/>
  <c r="C56" i="4"/>
  <c r="C37" i="4"/>
  <c r="C71" i="4"/>
  <c r="I73" i="4"/>
  <c r="I58" i="4"/>
  <c r="C53" i="4"/>
  <c r="C50" i="4"/>
  <c r="C24" i="4"/>
  <c r="I4" i="4"/>
  <c r="C70" i="4"/>
  <c r="C59" i="4"/>
  <c r="O55" i="4"/>
  <c r="I44" i="4"/>
  <c r="C32" i="4"/>
  <c r="O11" i="4"/>
  <c r="I76" i="4"/>
  <c r="O59" i="4"/>
  <c r="O35" i="4"/>
  <c r="O27" i="4"/>
  <c r="I27" i="4"/>
  <c r="I71" i="4"/>
  <c r="I66" i="4"/>
  <c r="I34" i="4"/>
  <c r="C23" i="4"/>
  <c r="I16" i="4"/>
  <c r="O68" i="4"/>
  <c r="O48" i="4"/>
  <c r="O26" i="4"/>
  <c r="I25" i="4"/>
  <c r="I54" i="4"/>
  <c r="C36" i="4"/>
  <c r="O25" i="4"/>
  <c r="O47" i="4"/>
  <c r="O53" i="4"/>
  <c r="I65" i="4"/>
  <c r="O17" i="4"/>
  <c r="C4" i="4"/>
  <c r="C66" i="4"/>
  <c r="I61" i="4" l="1"/>
  <c r="O4" i="4"/>
  <c r="C16" i="4"/>
  <c r="C49" i="4"/>
  <c r="I12" i="4"/>
  <c r="I6" i="4"/>
  <c r="C5" i="4"/>
  <c r="C72" i="4"/>
  <c r="O40" i="4"/>
  <c r="O69" i="4"/>
  <c r="C33" i="4"/>
  <c r="C34" i="4"/>
  <c r="I21" i="4"/>
  <c r="C60" i="4"/>
  <c r="O60" i="4"/>
  <c r="I63" i="4"/>
  <c r="C13" i="4"/>
  <c r="O65" i="4"/>
  <c r="O70" i="4"/>
  <c r="C20" i="4"/>
  <c r="I57" i="4"/>
  <c r="C17" i="4"/>
  <c r="I62" i="4"/>
  <c r="I48" i="4"/>
  <c r="O66" i="4"/>
  <c r="C74" i="4"/>
  <c r="O44" i="4"/>
  <c r="I42" i="4"/>
  <c r="O57" i="4"/>
  <c r="I9" i="4"/>
  <c r="C8" i="4"/>
  <c r="I45" i="4"/>
  <c r="O5" i="4"/>
  <c r="I22" i="4"/>
  <c r="O21" i="4"/>
  <c r="I72" i="4"/>
  <c r="I26" i="4"/>
  <c r="O10" i="4"/>
</calcChain>
</file>

<file path=xl/sharedStrings.xml><?xml version="1.0" encoding="utf-8"?>
<sst xmlns="http://schemas.openxmlformats.org/spreadsheetml/2006/main" count="967" uniqueCount="386">
  <si>
    <t>(SW)</t>
  </si>
  <si>
    <t>(SE)</t>
  </si>
  <si>
    <t>QUOTA</t>
  </si>
  <si>
    <t>MONTH</t>
  </si>
  <si>
    <t>TOTAL</t>
  </si>
  <si>
    <t xml:space="preserve"> </t>
  </si>
  <si>
    <t>AUXILIARY</t>
  </si>
  <si>
    <t>READING</t>
  </si>
  <si>
    <t>ST. BERNARD</t>
  </si>
  <si>
    <t>GLOUSTER</t>
  </si>
  <si>
    <t>MT. HEALTHY</t>
  </si>
  <si>
    <t>MADISONVILLE</t>
  </si>
  <si>
    <t>LOGAN</t>
  </si>
  <si>
    <t>BEVERLY</t>
  </si>
  <si>
    <t>FAIRFIELD</t>
  </si>
  <si>
    <t>( C )</t>
  </si>
  <si>
    <t>ZANESVILLE</t>
  </si>
  <si>
    <t>MIDDLETOWN</t>
  </si>
  <si>
    <t>CAMBRIDGE</t>
  </si>
  <si>
    <t>LEBANON</t>
  </si>
  <si>
    <t>NEWARK</t>
  </si>
  <si>
    <t>EATON</t>
  </si>
  <si>
    <t>MIAMISBURG</t>
  </si>
  <si>
    <t>FRANKLIN</t>
  </si>
  <si>
    <t>NEW LEXINGTON</t>
  </si>
  <si>
    <t>LANCASTER</t>
  </si>
  <si>
    <t>CRYSTAL</t>
  </si>
  <si>
    <t>MCCONNELSVILLE</t>
  </si>
  <si>
    <t>MORAINE CITY</t>
  </si>
  <si>
    <t>WEST HAMILTON</t>
  </si>
  <si>
    <t>SPRINGBORO</t>
  </si>
  <si>
    <t>GRATIS</t>
  </si>
  <si>
    <t>SANDI RHOADS</t>
  </si>
  <si>
    <t>CHILLICOTHE</t>
  </si>
  <si>
    <t>CADIZ</t>
  </si>
  <si>
    <t>PORTSMOUTH</t>
  </si>
  <si>
    <t>BELLAIRE</t>
  </si>
  <si>
    <t>ST. CLAIRSVILLE</t>
  </si>
  <si>
    <t>BARNESVILLE</t>
  </si>
  <si>
    <t>(NE)</t>
  </si>
  <si>
    <t>SALEM</t>
  </si>
  <si>
    <t>SPRINGFIELD</t>
  </si>
  <si>
    <t>LEETONIA</t>
  </si>
  <si>
    <t>CIRCLEVILLE</t>
  </si>
  <si>
    <t>LISBON</t>
  </si>
  <si>
    <t>LONDON</t>
  </si>
  <si>
    <t>N WATERFORD</t>
  </si>
  <si>
    <t>XENIA</t>
  </si>
  <si>
    <t>GARRETTSVILLE</t>
  </si>
  <si>
    <t>COLS. LINDEN</t>
  </si>
  <si>
    <t>(NW)</t>
  </si>
  <si>
    <t>(NW )</t>
  </si>
  <si>
    <t>ELYRIA</t>
  </si>
  <si>
    <t>SANDUSKY</t>
  </si>
  <si>
    <t>NORWALK</t>
  </si>
  <si>
    <t>TIFFIN</t>
  </si>
  <si>
    <t>AMHERST</t>
  </si>
  <si>
    <t>FOSTORIA</t>
  </si>
  <si>
    <t>WELLINGTON</t>
  </si>
  <si>
    <t>FINDLAY</t>
  </si>
  <si>
    <t>UPPER SANDUSKY</t>
  </si>
  <si>
    <t>HURON</t>
  </si>
  <si>
    <t>CAREY</t>
  </si>
  <si>
    <t>WAKEMAN</t>
  </si>
  <si>
    <t>N. BALTIMORE</t>
  </si>
  <si>
    <t>BEDFORD</t>
  </si>
  <si>
    <t>BELLEVUE</t>
  </si>
  <si>
    <t>GARFIELD HEIGHTS</t>
  </si>
  <si>
    <t>FREMONT</t>
  </si>
  <si>
    <t>WATERLOO</t>
  </si>
  <si>
    <t>BOWLING GREEN</t>
  </si>
  <si>
    <t>CLYDE</t>
  </si>
  <si>
    <t>PORT CLINTON</t>
  </si>
  <si>
    <t>PARMA</t>
  </si>
  <si>
    <t>ROSSFORD</t>
  </si>
  <si>
    <t>DELTA</t>
  </si>
  <si>
    <t>( NE )</t>
  </si>
  <si>
    <t>( SW )</t>
  </si>
  <si>
    <t>AKRON</t>
  </si>
  <si>
    <t>WADSWORTH</t>
  </si>
  <si>
    <t>CUYAHOGA FALLS</t>
  </si>
  <si>
    <t>MEDINA</t>
  </si>
  <si>
    <t>TROY</t>
  </si>
  <si>
    <t>SIDNEY</t>
  </si>
  <si>
    <t>BRUNSWICK</t>
  </si>
  <si>
    <t>GREENVILLE</t>
  </si>
  <si>
    <t>STREETBORO</t>
  </si>
  <si>
    <t>TIPP CITY</t>
  </si>
  <si>
    <t>VERSAILLES</t>
  </si>
  <si>
    <t>NEW CARLISLE</t>
  </si>
  <si>
    <t>COVINGTON</t>
  </si>
  <si>
    <t>ENON</t>
  </si>
  <si>
    <t>DEFIANCE</t>
  </si>
  <si>
    <t>ASHTABULA</t>
  </si>
  <si>
    <t>BRYAN</t>
  </si>
  <si>
    <t>GENEVA</t>
  </si>
  <si>
    <t>MONTPELIER</t>
  </si>
  <si>
    <t>CHARDON</t>
  </si>
  <si>
    <t>PAULDING</t>
  </si>
  <si>
    <t>WILLOUGHBY</t>
  </si>
  <si>
    <t>HICKSVILLE</t>
  </si>
  <si>
    <t>CHAGRIN FALLS</t>
  </si>
  <si>
    <t>MENTOR</t>
  </si>
  <si>
    <t>JEFFERSON</t>
  </si>
  <si>
    <t>ANDOVER</t>
  </si>
  <si>
    <t>WICKLIFFE</t>
  </si>
  <si>
    <t>DOVER</t>
  </si>
  <si>
    <t>MILLERSBURG</t>
  </si>
  <si>
    <t>WAPAKONETA</t>
  </si>
  <si>
    <t>ST. MARYS</t>
  </si>
  <si>
    <t>CELINA</t>
  </si>
  <si>
    <t>ROCKFORD</t>
  </si>
  <si>
    <t>CATHY BROWN</t>
  </si>
  <si>
    <t>MINSTER</t>
  </si>
  <si>
    <t>INDIAN LAKE</t>
  </si>
  <si>
    <t>MANSFIELD</t>
  </si>
  <si>
    <t>( C)</t>
  </si>
  <si>
    <t>CRESTLINE</t>
  </si>
  <si>
    <t>ASHLAND</t>
  </si>
  <si>
    <t>DELAWARE</t>
  </si>
  <si>
    <t>URBANA</t>
  </si>
  <si>
    <t>BELLEFONTAINE</t>
  </si>
  <si>
    <t>MARYSVILLE</t>
  </si>
  <si>
    <t>CANTON</t>
  </si>
  <si>
    <t>NORTH CANTON</t>
  </si>
  <si>
    <t>CANTON MCKINLEY</t>
  </si>
  <si>
    <t>LOUISVILLE</t>
  </si>
  <si>
    <t>LIMA</t>
  </si>
  <si>
    <t>DELPHOS</t>
  </si>
  <si>
    <t>OTTAWA</t>
  </si>
  <si>
    <t>COLUMBUS GROVE</t>
  </si>
  <si>
    <t>LEIPSIC</t>
  </si>
  <si>
    <t>HILLSBORO</t>
  </si>
  <si>
    <t>WILMINGTON</t>
  </si>
  <si>
    <t>BATAVIA</t>
  </si>
  <si>
    <t>*</t>
  </si>
  <si>
    <t>District #1</t>
  </si>
  <si>
    <t>District #10</t>
  </si>
  <si>
    <t>District #17</t>
  </si>
  <si>
    <t>Challenged</t>
  </si>
  <si>
    <t>Challenged By</t>
  </si>
  <si>
    <t>District #18</t>
  </si>
  <si>
    <t>District #2</t>
  </si>
  <si>
    <t>District #11</t>
  </si>
  <si>
    <t>District #12</t>
  </si>
  <si>
    <t>District #19</t>
  </si>
  <si>
    <t>District #4</t>
  </si>
  <si>
    <t>District #13</t>
  </si>
  <si>
    <t>District #20</t>
  </si>
  <si>
    <t>District #5</t>
  </si>
  <si>
    <t>District #14</t>
  </si>
  <si>
    <t>District #21</t>
  </si>
  <si>
    <t>District #22</t>
  </si>
  <si>
    <t>District #6</t>
  </si>
  <si>
    <t>District #15</t>
  </si>
  <si>
    <t>District #23</t>
  </si>
  <si>
    <t>District #7</t>
  </si>
  <si>
    <t>District #16</t>
  </si>
  <si>
    <t>District #24</t>
  </si>
  <si>
    <t>District #8</t>
  </si>
  <si>
    <t>District #9</t>
  </si>
  <si>
    <t>District #3</t>
  </si>
  <si>
    <t>CLUB</t>
  </si>
  <si>
    <t>DISTRICT</t>
  </si>
  <si>
    <t>MADE QUOTA</t>
  </si>
  <si>
    <t>DOUBLED QUOTA</t>
  </si>
  <si>
    <t>**</t>
  </si>
  <si>
    <t>TRIPLED QUOTA</t>
  </si>
  <si>
    <t>***</t>
  </si>
  <si>
    <t>QUADRUPLED QUOTA</t>
  </si>
  <si>
    <t>****</t>
  </si>
  <si>
    <t>FIVE TIMES QUOTA</t>
  </si>
  <si>
    <t>LOUDONVILLE</t>
  </si>
  <si>
    <t>Challenged by</t>
  </si>
  <si>
    <t xml:space="preserve">Challenged </t>
  </si>
  <si>
    <t>DISTRICT 1</t>
  </si>
  <si>
    <t>CASEY HORN</t>
  </si>
  <si>
    <t>DISTRICT 5</t>
  </si>
  <si>
    <t>PEGGY COLLINS</t>
  </si>
  <si>
    <t>AUX #</t>
  </si>
  <si>
    <t>Net Gain</t>
  </si>
  <si>
    <t>DISTRICT 2</t>
  </si>
  <si>
    <t>LYNN PHILPOT</t>
  </si>
  <si>
    <t>DISTRICT 6</t>
  </si>
  <si>
    <t>DARYL ANN BURKEY</t>
  </si>
  <si>
    <t>GERMANTOWN  *</t>
  </si>
  <si>
    <t>DISTRICT 7</t>
  </si>
  <si>
    <t>SHIRLEY LUCUS</t>
  </si>
  <si>
    <t>WOODSFIELD   *</t>
  </si>
  <si>
    <t>DISTRICT 3</t>
  </si>
  <si>
    <t>DISTRICT 8</t>
  </si>
  <si>
    <t>GIRARD          *</t>
  </si>
  <si>
    <t>DISTRICT 4</t>
  </si>
  <si>
    <t>SALLY SANDERS</t>
  </si>
  <si>
    <t>DISTRICT 9</t>
  </si>
  <si>
    <t>JOANNA LIVERMORE</t>
  </si>
  <si>
    <t>DISTRICT 13</t>
  </si>
  <si>
    <t>CATHY BOWLING</t>
  </si>
  <si>
    <t>DISTRICT 14</t>
  </si>
  <si>
    <t>MARY ANDRZEJEWSKI</t>
  </si>
  <si>
    <t>DISTRICT 10</t>
  </si>
  <si>
    <t>GAYLE CARPENTER</t>
  </si>
  <si>
    <t>BEREA     *</t>
  </si>
  <si>
    <t>MAUMEE      *</t>
  </si>
  <si>
    <t>DISTRICT 11</t>
  </si>
  <si>
    <t>KIM SCYOC</t>
  </si>
  <si>
    <t>DISTRICT 15</t>
  </si>
  <si>
    <t>ZORA GRIFFITH</t>
  </si>
  <si>
    <t>DISTRICT 12</t>
  </si>
  <si>
    <t>MELISSA BIRMAN</t>
  </si>
  <si>
    <t>DISTRICT 16</t>
  </si>
  <si>
    <t>YVONNE CALVIN</t>
  </si>
  <si>
    <t>DISTRICT 17</t>
  </si>
  <si>
    <t>LYNN NORTON</t>
  </si>
  <si>
    <t>DISTRICT 21</t>
  </si>
  <si>
    <t>JEANNETTE MACE</t>
  </si>
  <si>
    <t>DISTRICT 18</t>
  </si>
  <si>
    <t>DISTRICT 22</t>
  </si>
  <si>
    <t>JEANETTE MOEDER</t>
  </si>
  <si>
    <t>DISTRICT 19</t>
  </si>
  <si>
    <t>CATHY JUSTICE</t>
  </si>
  <si>
    <t>COLDWATER         *</t>
  </si>
  <si>
    <t>WOOSTER   *</t>
  </si>
  <si>
    <t>DISTRICT 23</t>
  </si>
  <si>
    <t>JESSI HOLCOMB</t>
  </si>
  <si>
    <t>DISTRICT 20</t>
  </si>
  <si>
    <t>DARLENE REID-RERICHA</t>
  </si>
  <si>
    <t>GREENFIELD    *</t>
  </si>
  <si>
    <t>DISTRICT 24</t>
  </si>
  <si>
    <t>KATHY BUIST</t>
  </si>
  <si>
    <t>*****</t>
  </si>
  <si>
    <t>NET GAIN</t>
  </si>
  <si>
    <t>DAYTON DABEL *</t>
  </si>
  <si>
    <t>RAVENNA **</t>
  </si>
  <si>
    <t>COLS. SOUTHSIDE *</t>
  </si>
  <si>
    <t>CORNING *</t>
  </si>
  <si>
    <t>DENNISON *</t>
  </si>
  <si>
    <t>CARROLLTON *</t>
  </si>
  <si>
    <t>WELLSVILLE *</t>
  </si>
  <si>
    <t>KAREN DUNKLE</t>
  </si>
  <si>
    <t>AUSTINTOWN *</t>
  </si>
  <si>
    <t xml:space="preserve">CONNEAUT *    </t>
  </si>
  <si>
    <t>MECHANICSBURG *</t>
  </si>
  <si>
    <t>LOVELAND  *</t>
  </si>
  <si>
    <t>HAMILTON  *</t>
  </si>
  <si>
    <t>JACKSONVILLE *</t>
  </si>
  <si>
    <t>REYNOLDSBURG *</t>
  </si>
  <si>
    <t>UHRICHSVILLE  *</t>
  </si>
  <si>
    <t>CALDWELL *</t>
  </si>
  <si>
    <t>YOUNGSTOWN *</t>
  </si>
  <si>
    <t>NAPOLEON *</t>
  </si>
  <si>
    <t>SANDY  VALLEY  *'</t>
  </si>
  <si>
    <t>NEW BOSTON      *</t>
  </si>
  <si>
    <t xml:space="preserve">MCARTHUR   </t>
  </si>
  <si>
    <t>POMEROY        *</t>
  </si>
  <si>
    <t xml:space="preserve">TORONTO </t>
  </si>
  <si>
    <t>NORWOOD  *</t>
  </si>
  <si>
    <t>CHEVIOT     **</t>
  </si>
  <si>
    <t>WAVERLY  *</t>
  </si>
  <si>
    <t>MT. VERNON  *</t>
  </si>
  <si>
    <t>COSHOCTON  *</t>
  </si>
  <si>
    <t xml:space="preserve">BUCKEYE LAKE  * </t>
  </si>
  <si>
    <t>HEATH  *</t>
  </si>
  <si>
    <t>COLUMBIA STATION *</t>
  </si>
  <si>
    <t>FAIRBORN  *</t>
  </si>
  <si>
    <t>SHELBY  *</t>
  </si>
  <si>
    <t>MASSILLON   **</t>
  </si>
  <si>
    <t>BLANCHESTER  *</t>
  </si>
  <si>
    <t xml:space="preserve"> GEORGETOWN   *</t>
  </si>
  <si>
    <t xml:space="preserve">KENTON      *    </t>
  </si>
  <si>
    <t>February  Report</t>
  </si>
  <si>
    <t>NEW LONDON *</t>
  </si>
  <si>
    <t>PORTAGE LAKES *</t>
  </si>
  <si>
    <t>WASHINGTON CH **</t>
  </si>
  <si>
    <t>SUNBURY  *</t>
  </si>
  <si>
    <t>DANYA HYDE</t>
  </si>
  <si>
    <t>AUX/DISTRICT</t>
  </si>
  <si>
    <t>KAREN DUNKEL</t>
  </si>
  <si>
    <t>HAMILTON WEST</t>
  </si>
  <si>
    <t>MISSY BRONSTROP</t>
  </si>
  <si>
    <t>CAROLYN SUE COFFEY</t>
  </si>
  <si>
    <t>LYNDA KELLEY</t>
  </si>
  <si>
    <t>JOYCE RICHARDS</t>
  </si>
  <si>
    <t>JOANN PERKINS</t>
  </si>
  <si>
    <t>JANICE CASS</t>
  </si>
  <si>
    <t>SUE ROBISON</t>
  </si>
  <si>
    <t>DEBBIE LUTE</t>
  </si>
  <si>
    <t>BRENDA CARPENTER</t>
  </si>
  <si>
    <t xml:space="preserve">NORWOOD  </t>
  </si>
  <si>
    <t xml:space="preserve">READING </t>
  </si>
  <si>
    <t xml:space="preserve">MADISONVILLE   </t>
  </si>
  <si>
    <t xml:space="preserve">FRANKLIN  </t>
  </si>
  <si>
    <t xml:space="preserve">CRYSTAL  </t>
  </si>
  <si>
    <t xml:space="preserve">MORAINE CITY </t>
  </si>
  <si>
    <t xml:space="preserve">BEVERLY  </t>
  </si>
  <si>
    <t xml:space="preserve">ELYRIA </t>
  </si>
  <si>
    <t xml:space="preserve">WELLINGTON </t>
  </si>
  <si>
    <t xml:space="preserve">HURON </t>
  </si>
  <si>
    <t xml:space="preserve">WADSWORTH </t>
  </si>
  <si>
    <t xml:space="preserve">BRUNSWICK </t>
  </si>
  <si>
    <t xml:space="preserve">STREETSBORO </t>
  </si>
  <si>
    <t xml:space="preserve">SPRINGFIELD </t>
  </si>
  <si>
    <t xml:space="preserve">ASHLAND </t>
  </si>
  <si>
    <t xml:space="preserve">NORTH CANTON </t>
  </si>
  <si>
    <t xml:space="preserve">BLANCHESTER  </t>
  </si>
  <si>
    <t xml:space="preserve">NEWARK </t>
  </si>
  <si>
    <t xml:space="preserve">YOUNGSTOWN </t>
  </si>
  <si>
    <t xml:space="preserve">ROSSFORD </t>
  </si>
  <si>
    <t xml:space="preserve">FAIRBORN  </t>
  </si>
  <si>
    <t xml:space="preserve">HICKSVILLE </t>
  </si>
  <si>
    <t xml:space="preserve">CHARDON </t>
  </si>
  <si>
    <t xml:space="preserve">WICKLIFFE </t>
  </si>
  <si>
    <t xml:space="preserve">CELINA </t>
  </si>
  <si>
    <t xml:space="preserve">COLDWATER   </t>
  </si>
  <si>
    <t xml:space="preserve">OTTAWA </t>
  </si>
  <si>
    <t>SPRINGBORO *</t>
  </si>
  <si>
    <t>CORNING **</t>
  </si>
  <si>
    <t>JACKSONVILLE  *</t>
  </si>
  <si>
    <t>POMEROY  *</t>
  </si>
  <si>
    <t xml:space="preserve">MT. VERNON ***  </t>
  </si>
  <si>
    <t xml:space="preserve">COSHOCTON *  </t>
  </si>
  <si>
    <t>BUCKEYE LAKE *</t>
  </si>
  <si>
    <t xml:space="preserve">CALDWELL * </t>
  </si>
  <si>
    <t xml:space="preserve">HEATH * </t>
  </si>
  <si>
    <t xml:space="preserve">GIRARD *         </t>
  </si>
  <si>
    <t xml:space="preserve">BEREA *    </t>
  </si>
  <si>
    <t xml:space="preserve">PARMA * </t>
  </si>
  <si>
    <t xml:space="preserve">RAVENNA * </t>
  </si>
  <si>
    <t>CIRCLEVILLE *</t>
  </si>
  <si>
    <t>CAREY ****</t>
  </si>
  <si>
    <t xml:space="preserve">MAUMEE *      </t>
  </si>
  <si>
    <t>TIPP CITY **</t>
  </si>
  <si>
    <t>MONTPELIER *</t>
  </si>
  <si>
    <t>PAULDING *</t>
  </si>
  <si>
    <t>MILLERSBURG *</t>
  </si>
  <si>
    <t>SANDY VALLEY  *</t>
  </si>
  <si>
    <t xml:space="preserve">SHELBY ** </t>
  </si>
  <si>
    <t>HILLSBORO *</t>
  </si>
  <si>
    <t xml:space="preserve">GREENFIELD * </t>
  </si>
  <si>
    <t>BATAVIA *</t>
  </si>
  <si>
    <t xml:space="preserve">GEORGETOWN  * </t>
  </si>
  <si>
    <t xml:space="preserve">CONNEAUT *   </t>
  </si>
  <si>
    <t>MENTOR *</t>
  </si>
  <si>
    <t>JEFFERSON *</t>
  </si>
  <si>
    <t>INDIAN LAKE *</t>
  </si>
  <si>
    <t>URBANA **</t>
  </si>
  <si>
    <t xml:space="preserve">BELLEFONTAINE * </t>
  </si>
  <si>
    <t>GLOUSTER **</t>
  </si>
  <si>
    <t>ST. MARYS *</t>
  </si>
  <si>
    <t xml:space="preserve">WOOSTER ***  </t>
  </si>
  <si>
    <t>LONDON *</t>
  </si>
  <si>
    <t>SIDNEY **</t>
  </si>
  <si>
    <t>NEW LEXINGTON *</t>
  </si>
  <si>
    <t>LOGAN *</t>
  </si>
  <si>
    <t>BOWLING GREEN *</t>
  </si>
  <si>
    <t>MT. HEALTHY *</t>
  </si>
  <si>
    <t>MEDINA *</t>
  </si>
  <si>
    <t>COLS. SOUTHSIDE **</t>
  </si>
  <si>
    <t>UHRICHSVILLE  ***</t>
  </si>
  <si>
    <t>NEW BOSTON  **</t>
  </si>
  <si>
    <t>PORT CLINTON *</t>
  </si>
  <si>
    <t>SUNBURY *</t>
  </si>
  <si>
    <t>GRATIS  *</t>
  </si>
  <si>
    <t>GARRETTSVILLE  *</t>
  </si>
  <si>
    <t>MASSILLON  *</t>
  </si>
  <si>
    <t>WILLOUGHBY  *</t>
  </si>
  <si>
    <t>CHEVIOT  **</t>
  </si>
  <si>
    <t>LEBANON  *</t>
  </si>
  <si>
    <t>EATON  *</t>
  </si>
  <si>
    <t>PORTSMOUTH **</t>
  </si>
  <si>
    <t>AUSTINTOWN  *</t>
  </si>
  <si>
    <t>NEW LONDON **</t>
  </si>
  <si>
    <t>AKRON **</t>
  </si>
  <si>
    <t xml:space="preserve">PORTAGE LAKES ** </t>
  </si>
  <si>
    <t>WASHINGTON CH ***</t>
  </si>
  <si>
    <t>XENIA  *</t>
  </si>
  <si>
    <t>COLS. LINDEN  *</t>
  </si>
  <si>
    <t>NAPOLEON  *</t>
  </si>
  <si>
    <t>CARROLLTON **</t>
  </si>
  <si>
    <t>MANSFIELD  *</t>
  </si>
  <si>
    <t>LOUDONVILLE **</t>
  </si>
  <si>
    <t>LOUISVILLE  *</t>
  </si>
  <si>
    <t>DELAWARE  *</t>
  </si>
  <si>
    <t xml:space="preserve">KENTON  **     </t>
  </si>
  <si>
    <t>MECHANICSBURG **</t>
  </si>
  <si>
    <t>CHALLENGE PERCENTAGES THROUGH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</si>
</sst>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rgb="FF92D050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/>
    <xf numFmtId="10" fontId="5" fillId="0" borderId="0" xfId="0" applyNumberFormat="1" applyFont="1"/>
    <xf numFmtId="0" fontId="5" fillId="0" borderId="0" xfId="0" applyFont="1" applyBorder="1"/>
    <xf numFmtId="0" fontId="1" fillId="0" borderId="4" xfId="0" applyFont="1" applyBorder="1"/>
    <xf numFmtId="0" fontId="1" fillId="0" borderId="2" xfId="0" applyNumberFormat="1" applyFont="1" applyBorder="1"/>
    <xf numFmtId="0" fontId="1" fillId="0" borderId="0" xfId="0" applyFont="1" applyBorder="1" applyAlignment="1">
      <alignment vertical="center"/>
    </xf>
    <xf numFmtId="3" fontId="5" fillId="0" borderId="0" xfId="0" applyNumberFormat="1" applyFont="1"/>
    <xf numFmtId="0" fontId="5" fillId="0" borderId="0" xfId="0" applyFont="1" applyBorder="1" applyAlignment="1">
      <alignment vertical="center"/>
    </xf>
    <xf numFmtId="0" fontId="5" fillId="0" borderId="0" xfId="0" applyFont="1" applyFill="1"/>
    <xf numFmtId="0" fontId="1" fillId="0" borderId="0" xfId="0" applyFont="1" applyFill="1"/>
    <xf numFmtId="0" fontId="5" fillId="0" borderId="0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1" fillId="0" borderId="5" xfId="0" applyFont="1" applyFill="1" applyBorder="1"/>
    <xf numFmtId="0" fontId="1" fillId="0" borderId="6" xfId="0" applyFont="1" applyFill="1" applyBorder="1"/>
    <xf numFmtId="0" fontId="5" fillId="0" borderId="7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3" fontId="5" fillId="0" borderId="0" xfId="0" applyNumberFormat="1" applyFont="1" applyFill="1" applyBorder="1"/>
    <xf numFmtId="0" fontId="1" fillId="0" borderId="11" xfId="0" applyFont="1" applyFill="1" applyBorder="1"/>
    <xf numFmtId="0" fontId="5" fillId="0" borderId="5" xfId="0" applyFont="1" applyFill="1" applyBorder="1"/>
    <xf numFmtId="0" fontId="1" fillId="0" borderId="12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10" fontId="6" fillId="0" borderId="7" xfId="0" applyNumberFormat="1" applyFont="1" applyFill="1" applyBorder="1"/>
    <xf numFmtId="10" fontId="6" fillId="0" borderId="8" xfId="0" applyNumberFormat="1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1" fillId="0" borderId="13" xfId="0" applyFont="1" applyFill="1" applyBorder="1"/>
    <xf numFmtId="0" fontId="1" fillId="0" borderId="14" xfId="0" applyNumberFormat="1" applyFont="1" applyFill="1" applyBorder="1"/>
    <xf numFmtId="0" fontId="7" fillId="0" borderId="8" xfId="0" applyFont="1" applyFill="1" applyBorder="1"/>
    <xf numFmtId="0" fontId="1" fillId="0" borderId="14" xfId="0" applyFont="1" applyFill="1" applyBorder="1"/>
    <xf numFmtId="0" fontId="6" fillId="0" borderId="8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0" xfId="0" applyFont="1" applyFill="1" applyBorder="1" applyAlignment="1">
      <alignment horizontal="center"/>
    </xf>
    <xf numFmtId="0" fontId="0" fillId="0" borderId="0" xfId="0" applyFont="1"/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2" borderId="0" xfId="0" applyFont="1" applyFill="1" applyAlignment="1">
      <alignment horizontal="left"/>
    </xf>
    <xf numFmtId="10" fontId="8" fillId="2" borderId="0" xfId="0" applyNumberFormat="1" applyFont="1" applyFill="1"/>
    <xf numFmtId="10" fontId="9" fillId="2" borderId="0" xfId="0" applyNumberFormat="1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10" fontId="11" fillId="0" borderId="0" xfId="0" applyNumberFormat="1" applyFont="1" applyFill="1" applyAlignment="1">
      <alignment horizontal="center"/>
    </xf>
    <xf numFmtId="0" fontId="9" fillId="2" borderId="0" xfId="0" applyFont="1" applyFill="1" applyBorder="1" applyAlignment="1">
      <alignment horizontal="left"/>
    </xf>
    <xf numFmtId="10" fontId="12" fillId="2" borderId="0" xfId="0" applyNumberFormat="1" applyFont="1" applyFill="1" applyBorder="1" applyAlignment="1">
      <alignment horizontal="center"/>
    </xf>
    <xf numFmtId="10" fontId="9" fillId="2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10" fontId="8" fillId="2" borderId="0" xfId="0" applyNumberFormat="1" applyFont="1" applyFill="1" applyBorder="1" applyAlignment="1">
      <alignment horizontal="center"/>
    </xf>
    <xf numFmtId="10" fontId="13" fillId="2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10" fontId="9" fillId="0" borderId="0" xfId="0" applyNumberFormat="1" applyFont="1" applyFill="1" applyAlignment="1">
      <alignment horizontal="center"/>
    </xf>
    <xf numFmtId="10" fontId="10" fillId="0" borderId="0" xfId="0" applyNumberFormat="1" applyFont="1" applyAlignment="1">
      <alignment horizontal="center"/>
    </xf>
    <xf numFmtId="10" fontId="11" fillId="0" borderId="0" xfId="0" applyNumberFormat="1" applyFont="1"/>
    <xf numFmtId="10" fontId="9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center"/>
    </xf>
    <xf numFmtId="10" fontId="13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0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10" fontId="1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10" fontId="10" fillId="0" borderId="0" xfId="0" applyNumberFormat="1" applyFont="1" applyFill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0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0" fontId="13" fillId="0" borderId="0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10" fontId="9" fillId="0" borderId="3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11" fillId="0" borderId="0" xfId="0" applyNumberFormat="1" applyFont="1" applyFill="1" applyBorder="1"/>
    <xf numFmtId="0" fontId="0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10" fontId="14" fillId="2" borderId="0" xfId="0" applyNumberFormat="1" applyFont="1" applyFill="1" applyAlignment="1">
      <alignment horizontal="center"/>
    </xf>
    <xf numFmtId="10" fontId="9" fillId="0" borderId="0" xfId="0" applyNumberFormat="1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10" fontId="9" fillId="0" borderId="1" xfId="0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center"/>
    </xf>
    <xf numFmtId="10" fontId="9" fillId="2" borderId="0" xfId="0" applyNumberFormat="1" applyFont="1" applyFill="1" applyAlignment="1">
      <alignment horizontal="left"/>
    </xf>
    <xf numFmtId="0" fontId="11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Alignment="1">
      <alignment horizontal="left"/>
    </xf>
    <xf numFmtId="0" fontId="13" fillId="0" borderId="0" xfId="0" applyFont="1"/>
    <xf numFmtId="0" fontId="9" fillId="0" borderId="0" xfId="0" applyFont="1"/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pensandoaldircomglobal.wordpress.com/2014/01/20/construyendo-una-marca-pais-venezuela-chevere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nc/3.0/" TargetMode="External"/><Relationship Id="rId2" Type="http://schemas.openxmlformats.org/officeDocument/2006/relationships/hyperlink" Target="http://www.pngall.com/mothers-day-png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144</xdr:row>
      <xdr:rowOff>21907</xdr:rowOff>
    </xdr:from>
    <xdr:to>
      <xdr:col>7</xdr:col>
      <xdr:colOff>281940</xdr:colOff>
      <xdr:row>148</xdr:row>
      <xdr:rowOff>144780</xdr:rowOff>
    </xdr:to>
    <xdr:pic>
      <xdr:nvPicPr>
        <xdr:cNvPr id="7" name="Picture 6" descr="C:\Users\Debbie\AppData\Local\Microsoft\Windows\Temporary Internet Files\Content.IE5\QNHA72YF\memorial-day-logo-type-14074668[1]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1920" y="25335547"/>
          <a:ext cx="1059180" cy="823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571500</xdr:colOff>
      <xdr:row>69</xdr:row>
      <xdr:rowOff>22860</xdr:rowOff>
    </xdr:from>
    <xdr:ext cx="891540" cy="8382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8736C2-DB0F-4EB9-A78C-27FA53EEDAA6}"/>
            </a:ext>
          </a:extLst>
        </xdr:cNvPr>
        <xdr:cNvSpPr txBox="1"/>
      </xdr:nvSpPr>
      <xdr:spPr>
        <a:xfrm flipV="1">
          <a:off x="5280660" y="12062460"/>
          <a:ext cx="891540" cy="838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900"/>
        </a:p>
      </xdr:txBody>
    </xdr:sp>
    <xdr:clientData/>
  </xdr:oneCellAnchor>
  <xdr:twoCellAnchor editAs="oneCell">
    <xdr:from>
      <xdr:col>7</xdr:col>
      <xdr:colOff>243840</xdr:colOff>
      <xdr:row>69</xdr:row>
      <xdr:rowOff>160020</xdr:rowOff>
    </xdr:from>
    <xdr:to>
      <xdr:col>12</xdr:col>
      <xdr:colOff>419100</xdr:colOff>
      <xdr:row>73</xdr:row>
      <xdr:rowOff>99060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86FCFD8-DB3D-42CC-A745-19F3832AF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4953000" y="12199620"/>
          <a:ext cx="3718560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68580</xdr:colOff>
      <xdr:row>70</xdr:row>
      <xdr:rowOff>45720</xdr:rowOff>
    </xdr:from>
    <xdr:to>
      <xdr:col>14</xdr:col>
      <xdr:colOff>495300</xdr:colOff>
      <xdr:row>77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CCBB88-CCC6-4E68-A8E5-4EBA54E78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6103620" y="12938760"/>
          <a:ext cx="2011680" cy="1379220"/>
        </a:xfrm>
        <a:prstGeom prst="rect">
          <a:avLst/>
        </a:prstGeom>
      </xdr:spPr>
    </xdr:pic>
    <xdr:clientData/>
  </xdr:twoCellAnchor>
  <xdr:oneCellAnchor>
    <xdr:from>
      <xdr:col>12</xdr:col>
      <xdr:colOff>68580</xdr:colOff>
      <xdr:row>123</xdr:row>
      <xdr:rowOff>91867</xdr:rowOff>
    </xdr:from>
    <xdr:ext cx="2011680" cy="16513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DCE7E91-334E-4740-832D-CFFB80FAAFBE}"/>
            </a:ext>
          </a:extLst>
        </xdr:cNvPr>
        <xdr:cNvSpPr txBox="1"/>
      </xdr:nvSpPr>
      <xdr:spPr>
        <a:xfrm>
          <a:off x="6103620" y="22677547"/>
          <a:ext cx="2011680" cy="1651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hlinkClick xmlns:r="http://schemas.openxmlformats.org/officeDocument/2006/relationships" r:id="rId2" tooltip="http://www.pngall.com/mothers-day-png"/>
            </a:rPr>
            <a:t>This Photo</a:t>
          </a:r>
          <a:r>
            <a:rPr lang="en-US" sz="900"/>
            <a:t> by Unknown Author is licensed under </a:t>
          </a:r>
          <a:r>
            <a:rPr lang="en-US" sz="900">
              <a:hlinkClick xmlns:r="http://schemas.openxmlformats.org/officeDocument/2006/relationships" r:id="rId3" tooltip="https://creativecommons.org/licenses/by-nc/3.0/"/>
            </a:rPr>
            <a:t>CC BY-NC</a:t>
          </a:r>
          <a:endParaRPr lang="en-US" sz="9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9"/>
  <sheetViews>
    <sheetView topLeftCell="A82" zoomScaleNormal="100" workbookViewId="0">
      <selection activeCell="N21" sqref="N21"/>
    </sheetView>
  </sheetViews>
  <sheetFormatPr defaultColWidth="8.88671875" defaultRowHeight="13.8" x14ac:dyDescent="0.3"/>
  <cols>
    <col min="1" max="1" width="10.5546875" style="22" bestFit="1" customWidth="1"/>
    <col min="2" max="2" width="20.33203125" style="22" bestFit="1" customWidth="1"/>
    <col min="3" max="3" width="6.5546875" style="22" bestFit="1" customWidth="1"/>
    <col min="4" max="4" width="7.5546875" style="22" bestFit="1" customWidth="1"/>
    <col min="5" max="5" width="7.88671875" style="22" bestFit="1" customWidth="1"/>
    <col min="6" max="6" width="7.6640625" style="22" customWidth="1"/>
    <col min="7" max="7" width="8.109375" style="22" bestFit="1" customWidth="1"/>
    <col min="8" max="8" width="10.5546875" style="22" bestFit="1" customWidth="1"/>
    <col min="9" max="9" width="18.6640625" style="22" bestFit="1" customWidth="1"/>
    <col min="10" max="10" width="7.109375" style="22" customWidth="1"/>
    <col min="11" max="12" width="7.6640625" style="22" customWidth="1"/>
    <col min="13" max="13" width="8.88671875" style="22"/>
    <col min="14" max="16384" width="8.88671875" style="18"/>
  </cols>
  <sheetData>
    <row r="1" spans="1:14" s="27" customFormat="1" ht="12.75" x14ac:dyDescent="0.2">
      <c r="A1" s="38" t="s">
        <v>175</v>
      </c>
      <c r="B1" s="39" t="s">
        <v>279</v>
      </c>
      <c r="C1" s="39" t="s">
        <v>0</v>
      </c>
      <c r="D1" s="39"/>
      <c r="E1" s="40">
        <f>E10/C10</f>
        <v>1.2916666666666667</v>
      </c>
      <c r="F1" s="41"/>
      <c r="G1" s="26"/>
      <c r="H1" s="38" t="s">
        <v>186</v>
      </c>
      <c r="I1" s="39" t="s">
        <v>280</v>
      </c>
      <c r="J1" s="39" t="s">
        <v>1</v>
      </c>
      <c r="K1" s="39"/>
      <c r="L1" s="40">
        <f>L6/J6</f>
        <v>0.8125</v>
      </c>
      <c r="M1" s="46"/>
      <c r="N1" s="18"/>
    </row>
    <row r="2" spans="1:14" ht="12.75" x14ac:dyDescent="0.2">
      <c r="A2" s="42" t="s">
        <v>179</v>
      </c>
      <c r="B2" s="19" t="s">
        <v>6</v>
      </c>
      <c r="C2" s="25" t="s">
        <v>2</v>
      </c>
      <c r="D2" s="25" t="s">
        <v>3</v>
      </c>
      <c r="E2" s="25" t="s">
        <v>4</v>
      </c>
      <c r="F2" s="51" t="s">
        <v>180</v>
      </c>
      <c r="G2" s="17"/>
      <c r="H2" s="42" t="s">
        <v>179</v>
      </c>
      <c r="I2" s="19" t="s">
        <v>6</v>
      </c>
      <c r="J2" s="25" t="s">
        <v>2</v>
      </c>
      <c r="K2" s="25" t="s">
        <v>3</v>
      </c>
      <c r="L2" s="25" t="s">
        <v>4</v>
      </c>
      <c r="M2" s="51" t="s">
        <v>180</v>
      </c>
    </row>
    <row r="3" spans="1:14" ht="12.75" x14ac:dyDescent="0.2">
      <c r="A3" s="44">
        <v>449</v>
      </c>
      <c r="B3" s="20" t="s">
        <v>288</v>
      </c>
      <c r="C3" s="20">
        <v>12</v>
      </c>
      <c r="D3" s="20">
        <v>2</v>
      </c>
      <c r="E3" s="21">
        <v>11</v>
      </c>
      <c r="F3" s="45">
        <v>-5</v>
      </c>
      <c r="G3" s="18"/>
      <c r="H3" s="44">
        <v>371</v>
      </c>
      <c r="I3" s="20" t="s">
        <v>36</v>
      </c>
      <c r="J3" s="20">
        <v>12</v>
      </c>
      <c r="K3" s="20">
        <v>0</v>
      </c>
      <c r="L3" s="20">
        <v>5</v>
      </c>
      <c r="M3" s="47">
        <v>-11</v>
      </c>
    </row>
    <row r="4" spans="1:14" ht="12.75" x14ac:dyDescent="0.2">
      <c r="A4" s="44">
        <v>1095</v>
      </c>
      <c r="B4" s="20" t="s">
        <v>289</v>
      </c>
      <c r="C4" s="20">
        <v>24</v>
      </c>
      <c r="D4" s="20">
        <v>0</v>
      </c>
      <c r="E4" s="21">
        <v>21</v>
      </c>
      <c r="F4" s="45">
        <v>1</v>
      </c>
      <c r="G4" s="18"/>
      <c r="H4" s="44">
        <v>2302</v>
      </c>
      <c r="I4" s="20" t="s">
        <v>188</v>
      </c>
      <c r="J4" s="20">
        <v>24</v>
      </c>
      <c r="K4" s="20">
        <v>6</v>
      </c>
      <c r="L4" s="20">
        <v>25</v>
      </c>
      <c r="M4" s="47">
        <v>4</v>
      </c>
    </row>
    <row r="5" spans="1:14" ht="12.75" x14ac:dyDescent="0.2">
      <c r="A5" s="44">
        <v>2193</v>
      </c>
      <c r="B5" s="20" t="s">
        <v>355</v>
      </c>
      <c r="C5" s="20">
        <v>24</v>
      </c>
      <c r="D5" s="20">
        <v>6</v>
      </c>
      <c r="E5" s="21">
        <v>33</v>
      </c>
      <c r="F5" s="45">
        <v>15</v>
      </c>
      <c r="G5" s="18"/>
      <c r="H5" s="44">
        <v>2541</v>
      </c>
      <c r="I5" s="20" t="s">
        <v>37</v>
      </c>
      <c r="J5" s="20">
        <v>12</v>
      </c>
      <c r="K5" s="20">
        <v>0</v>
      </c>
      <c r="L5" s="20">
        <v>9</v>
      </c>
      <c r="M5" s="47">
        <v>-6</v>
      </c>
    </row>
    <row r="6" spans="1:14" ht="12.75" x14ac:dyDescent="0.2">
      <c r="A6" s="44">
        <v>2195</v>
      </c>
      <c r="B6" s="20" t="s">
        <v>290</v>
      </c>
      <c r="C6" s="20">
        <v>12</v>
      </c>
      <c r="D6" s="20">
        <v>1</v>
      </c>
      <c r="E6" s="21">
        <v>5</v>
      </c>
      <c r="F6" s="45">
        <v>4</v>
      </c>
      <c r="G6" s="18"/>
      <c r="H6" s="42" t="s">
        <v>4</v>
      </c>
      <c r="I6" s="19"/>
      <c r="J6" s="19">
        <f>SUM(J3:J5)</f>
        <v>48</v>
      </c>
      <c r="K6" s="19">
        <f t="shared" ref="K6:M6" si="0">SUM(K3:K5)</f>
        <v>6</v>
      </c>
      <c r="L6" s="19">
        <f t="shared" si="0"/>
        <v>39</v>
      </c>
      <c r="M6" s="43">
        <f t="shared" si="0"/>
        <v>-13</v>
      </c>
    </row>
    <row r="7" spans="1:14" ht="13.5" thickBot="1" x14ac:dyDescent="0.25">
      <c r="A7" s="44">
        <v>2197</v>
      </c>
      <c r="B7" s="20" t="s">
        <v>366</v>
      </c>
      <c r="C7" s="20">
        <v>24</v>
      </c>
      <c r="D7" s="20">
        <v>11</v>
      </c>
      <c r="E7" s="21">
        <v>55</v>
      </c>
      <c r="F7" s="45">
        <v>25</v>
      </c>
      <c r="G7" s="18"/>
      <c r="H7" s="35"/>
      <c r="I7" s="28"/>
      <c r="J7" s="28"/>
      <c r="K7" s="28"/>
      <c r="L7" s="28"/>
      <c r="M7" s="37"/>
    </row>
    <row r="8" spans="1:14" ht="13.5" thickBot="1" x14ac:dyDescent="0.25">
      <c r="A8" s="44">
        <v>3006</v>
      </c>
      <c r="B8" s="20" t="s">
        <v>243</v>
      </c>
      <c r="C8" s="20">
        <v>24</v>
      </c>
      <c r="D8" s="20">
        <v>2</v>
      </c>
      <c r="E8" s="21">
        <v>45</v>
      </c>
      <c r="F8" s="45">
        <v>10</v>
      </c>
      <c r="G8" s="18"/>
      <c r="H8" s="18"/>
      <c r="I8" s="18"/>
      <c r="J8" s="18"/>
      <c r="K8" s="18"/>
      <c r="L8" s="18"/>
      <c r="M8" s="18"/>
    </row>
    <row r="9" spans="1:14" ht="12.75" x14ac:dyDescent="0.2">
      <c r="A9" s="44">
        <v>3680</v>
      </c>
      <c r="B9" s="20" t="s">
        <v>14</v>
      </c>
      <c r="C9" s="20">
        <v>24</v>
      </c>
      <c r="D9" s="20">
        <v>2</v>
      </c>
      <c r="E9" s="21">
        <v>16</v>
      </c>
      <c r="F9" s="45">
        <v>-3</v>
      </c>
      <c r="G9" s="18"/>
      <c r="H9" s="38" t="s">
        <v>190</v>
      </c>
      <c r="I9" s="39" t="s">
        <v>277</v>
      </c>
      <c r="J9" s="39" t="s">
        <v>39</v>
      </c>
      <c r="K9" s="39"/>
      <c r="L9" s="40">
        <f>L19/J19</f>
        <v>0.7583333333333333</v>
      </c>
      <c r="M9" s="46"/>
    </row>
    <row r="10" spans="1:14" ht="12.75" x14ac:dyDescent="0.2">
      <c r="A10" s="42" t="s">
        <v>4</v>
      </c>
      <c r="B10" s="19"/>
      <c r="C10" s="19">
        <f>SUM(C3:C9)</f>
        <v>144</v>
      </c>
      <c r="D10" s="19">
        <f>SUM(D3:D9)</f>
        <v>24</v>
      </c>
      <c r="E10" s="19">
        <f>SUM(E3:E9)</f>
        <v>186</v>
      </c>
      <c r="F10" s="43">
        <f>SUM(F3:F9)</f>
        <v>47</v>
      </c>
      <c r="G10" s="18"/>
      <c r="H10" s="42" t="s">
        <v>179</v>
      </c>
      <c r="I10" s="19" t="s">
        <v>6</v>
      </c>
      <c r="J10" s="25" t="s">
        <v>2</v>
      </c>
      <c r="K10" s="25" t="s">
        <v>3</v>
      </c>
      <c r="L10" s="25" t="s">
        <v>4</v>
      </c>
      <c r="M10" s="51" t="s">
        <v>180</v>
      </c>
    </row>
    <row r="11" spans="1:14" ht="13.5" thickBot="1" x14ac:dyDescent="0.25">
      <c r="A11" s="35"/>
      <c r="B11" s="28"/>
      <c r="C11" s="28"/>
      <c r="D11" s="28"/>
      <c r="E11" s="28"/>
      <c r="F11" s="37"/>
      <c r="G11" s="18"/>
      <c r="H11" s="44">
        <v>213</v>
      </c>
      <c r="I11" s="20" t="s">
        <v>306</v>
      </c>
      <c r="J11" s="20">
        <v>12</v>
      </c>
      <c r="K11" s="20">
        <v>2</v>
      </c>
      <c r="L11" s="20">
        <v>8</v>
      </c>
      <c r="M11" s="47">
        <v>-17</v>
      </c>
    </row>
    <row r="12" spans="1:14" ht="13.5" thickBot="1" x14ac:dyDescent="0.25">
      <c r="A12" s="18"/>
      <c r="B12" s="18"/>
      <c r="C12" s="18"/>
      <c r="D12" s="18"/>
      <c r="E12" s="18"/>
      <c r="F12" s="18"/>
      <c r="G12" s="18"/>
      <c r="H12" s="44">
        <v>316</v>
      </c>
      <c r="I12" s="20" t="s">
        <v>40</v>
      </c>
      <c r="J12" s="20">
        <v>12</v>
      </c>
      <c r="K12" s="20">
        <v>1</v>
      </c>
      <c r="L12" s="20">
        <v>11</v>
      </c>
      <c r="M12" s="47">
        <v>4</v>
      </c>
    </row>
    <row r="13" spans="1:14" ht="12.75" x14ac:dyDescent="0.2">
      <c r="A13" s="38" t="s">
        <v>181</v>
      </c>
      <c r="B13" s="39" t="s">
        <v>182</v>
      </c>
      <c r="C13" s="39" t="s">
        <v>0</v>
      </c>
      <c r="D13" s="39"/>
      <c r="E13" s="40">
        <f>E28/C28</f>
        <v>0.94202898550724634</v>
      </c>
      <c r="F13" s="41"/>
      <c r="G13" s="18"/>
      <c r="H13" s="44">
        <v>1496</v>
      </c>
      <c r="I13" s="20" t="s">
        <v>42</v>
      </c>
      <c r="J13" s="20">
        <v>12</v>
      </c>
      <c r="K13" s="20">
        <v>0</v>
      </c>
      <c r="L13" s="20">
        <v>0</v>
      </c>
      <c r="M13" s="47">
        <v>-1</v>
      </c>
    </row>
    <row r="14" spans="1:14" ht="12.75" x14ac:dyDescent="0.2">
      <c r="A14" s="42" t="s">
        <v>179</v>
      </c>
      <c r="B14" s="19" t="s">
        <v>6</v>
      </c>
      <c r="C14" s="25" t="s">
        <v>2</v>
      </c>
      <c r="D14" s="25" t="s">
        <v>3</v>
      </c>
      <c r="E14" s="25" t="s">
        <v>4</v>
      </c>
      <c r="F14" s="51" t="s">
        <v>180</v>
      </c>
      <c r="G14" s="18"/>
      <c r="H14" s="44">
        <v>2172</v>
      </c>
      <c r="I14" s="20" t="s">
        <v>324</v>
      </c>
      <c r="J14" s="20">
        <v>12</v>
      </c>
      <c r="K14" s="20">
        <v>0</v>
      </c>
      <c r="L14" s="20">
        <v>19</v>
      </c>
      <c r="M14" s="47">
        <v>-9</v>
      </c>
    </row>
    <row r="15" spans="1:14" x14ac:dyDescent="0.3">
      <c r="A15" s="44">
        <v>407</v>
      </c>
      <c r="B15" s="20" t="s">
        <v>244</v>
      </c>
      <c r="C15" s="20">
        <v>24</v>
      </c>
      <c r="D15" s="20">
        <v>5</v>
      </c>
      <c r="E15" s="20">
        <v>24</v>
      </c>
      <c r="F15" s="47">
        <v>-4</v>
      </c>
      <c r="G15" s="18"/>
      <c r="H15" s="44">
        <v>2216</v>
      </c>
      <c r="I15" s="20" t="s">
        <v>44</v>
      </c>
      <c r="J15" s="20">
        <v>24</v>
      </c>
      <c r="K15" s="20">
        <v>0</v>
      </c>
      <c r="L15" s="20">
        <v>6</v>
      </c>
      <c r="M15" s="47">
        <v>-13</v>
      </c>
    </row>
    <row r="16" spans="1:14" x14ac:dyDescent="0.3">
      <c r="A16" s="44">
        <v>528</v>
      </c>
      <c r="B16" s="20" t="s">
        <v>17</v>
      </c>
      <c r="C16" s="20">
        <v>24</v>
      </c>
      <c r="D16" s="20">
        <v>13</v>
      </c>
      <c r="E16" s="20">
        <v>22</v>
      </c>
      <c r="F16" s="47">
        <v>-20</v>
      </c>
      <c r="G16" s="18"/>
      <c r="H16" s="44">
        <v>2415</v>
      </c>
      <c r="I16" s="20" t="s">
        <v>46</v>
      </c>
      <c r="J16" s="20">
        <v>12</v>
      </c>
      <c r="K16" s="20">
        <v>0</v>
      </c>
      <c r="L16" s="20">
        <v>2</v>
      </c>
      <c r="M16" s="47">
        <v>-12</v>
      </c>
    </row>
    <row r="17" spans="1:14" x14ac:dyDescent="0.3">
      <c r="A17" s="44">
        <v>1395</v>
      </c>
      <c r="B17" s="20" t="s">
        <v>367</v>
      </c>
      <c r="C17" s="20">
        <v>48</v>
      </c>
      <c r="D17" s="20">
        <v>5</v>
      </c>
      <c r="E17" s="20">
        <v>52</v>
      </c>
      <c r="F17" s="47">
        <v>14</v>
      </c>
      <c r="G17" s="18"/>
      <c r="H17" s="44">
        <v>2705</v>
      </c>
      <c r="I17" s="20" t="s">
        <v>363</v>
      </c>
      <c r="J17" s="20">
        <v>12</v>
      </c>
      <c r="K17" s="20">
        <v>1</v>
      </c>
      <c r="L17" s="20">
        <v>16</v>
      </c>
      <c r="M17" s="47">
        <v>3</v>
      </c>
    </row>
    <row r="18" spans="1:14" x14ac:dyDescent="0.3">
      <c r="A18" s="44">
        <v>2202</v>
      </c>
      <c r="B18" s="20" t="s">
        <v>368</v>
      </c>
      <c r="C18" s="20">
        <v>12</v>
      </c>
      <c r="D18" s="20">
        <v>2</v>
      </c>
      <c r="E18" s="20">
        <v>12</v>
      </c>
      <c r="F18" s="47">
        <v>2</v>
      </c>
      <c r="G18" s="18"/>
      <c r="H18" s="44">
        <v>3298</v>
      </c>
      <c r="I18" s="20" t="s">
        <v>370</v>
      </c>
      <c r="J18" s="20">
        <v>24</v>
      </c>
      <c r="K18" s="20">
        <v>6</v>
      </c>
      <c r="L18" s="20">
        <v>29</v>
      </c>
      <c r="M18" s="47">
        <v>14</v>
      </c>
    </row>
    <row r="19" spans="1:14" x14ac:dyDescent="0.3">
      <c r="A19" s="44">
        <v>2292</v>
      </c>
      <c r="B19" s="20" t="s">
        <v>185</v>
      </c>
      <c r="C19" s="20">
        <v>12</v>
      </c>
      <c r="D19" s="20">
        <v>1</v>
      </c>
      <c r="E19" s="20">
        <v>16</v>
      </c>
      <c r="F19" s="47">
        <v>1</v>
      </c>
      <c r="G19" s="18"/>
      <c r="H19" s="42" t="s">
        <v>4</v>
      </c>
      <c r="I19" s="19"/>
      <c r="J19" s="19">
        <f>SUM(J11:J18)</f>
        <v>120</v>
      </c>
      <c r="K19" s="19">
        <f>SUM(K11:K18)</f>
        <v>10</v>
      </c>
      <c r="L19" s="19">
        <f t="shared" ref="L19:M19" si="1">SUM(L11:L18)</f>
        <v>91</v>
      </c>
      <c r="M19" s="43">
        <f t="shared" si="1"/>
        <v>-31</v>
      </c>
    </row>
    <row r="20" spans="1:14" ht="14.4" thickBot="1" x14ac:dyDescent="0.35">
      <c r="A20" s="44">
        <v>2306</v>
      </c>
      <c r="B20" s="20" t="s">
        <v>22</v>
      </c>
      <c r="C20" s="20">
        <v>24</v>
      </c>
      <c r="D20" s="20">
        <v>0</v>
      </c>
      <c r="E20" s="20">
        <v>11</v>
      </c>
      <c r="F20" s="47">
        <v>-5</v>
      </c>
      <c r="G20" s="18"/>
      <c r="H20" s="35"/>
      <c r="I20" s="28"/>
      <c r="J20" s="28"/>
      <c r="K20" s="28"/>
      <c r="L20" s="28"/>
      <c r="M20" s="37"/>
    </row>
    <row r="21" spans="1:14" ht="14.4" thickBot="1" x14ac:dyDescent="0.35">
      <c r="A21" s="44">
        <v>2309</v>
      </c>
      <c r="B21" s="20" t="s">
        <v>291</v>
      </c>
      <c r="C21" s="20">
        <v>24</v>
      </c>
      <c r="D21" s="20">
        <v>7</v>
      </c>
      <c r="E21" s="20">
        <v>20</v>
      </c>
      <c r="F21" s="47">
        <v>-19</v>
      </c>
      <c r="G21" s="18"/>
      <c r="M21" s="18"/>
    </row>
    <row r="22" spans="1:14" x14ac:dyDescent="0.3">
      <c r="A22" s="44">
        <v>3031</v>
      </c>
      <c r="B22" s="20" t="s">
        <v>232</v>
      </c>
      <c r="C22" s="20">
        <v>12</v>
      </c>
      <c r="D22" s="20">
        <v>1</v>
      </c>
      <c r="E22" s="20">
        <v>18</v>
      </c>
      <c r="F22" s="47">
        <v>5</v>
      </c>
      <c r="G22" s="18"/>
      <c r="H22" s="38" t="s">
        <v>194</v>
      </c>
      <c r="I22" s="39" t="s">
        <v>195</v>
      </c>
      <c r="J22" s="39" t="s">
        <v>50</v>
      </c>
      <c r="K22" s="39"/>
      <c r="L22" s="40">
        <f>L31/J31</f>
        <v>0.76388888888888884</v>
      </c>
      <c r="M22" s="41"/>
    </row>
    <row r="23" spans="1:14" x14ac:dyDescent="0.3">
      <c r="A23" s="44">
        <v>3458</v>
      </c>
      <c r="B23" s="20" t="s">
        <v>292</v>
      </c>
      <c r="C23" s="20">
        <v>24</v>
      </c>
      <c r="D23" s="20">
        <v>2</v>
      </c>
      <c r="E23" s="20">
        <v>18</v>
      </c>
      <c r="F23" s="47">
        <v>-5</v>
      </c>
      <c r="G23" s="18"/>
      <c r="H23" s="42" t="s">
        <v>179</v>
      </c>
      <c r="I23" s="19" t="s">
        <v>6</v>
      </c>
      <c r="J23" s="25" t="s">
        <v>2</v>
      </c>
      <c r="K23" s="25" t="s">
        <v>3</v>
      </c>
      <c r="L23" s="25" t="s">
        <v>4</v>
      </c>
      <c r="M23" s="51" t="s">
        <v>180</v>
      </c>
      <c r="N23" s="17"/>
    </row>
    <row r="24" spans="1:14" x14ac:dyDescent="0.3">
      <c r="A24" s="44">
        <v>3925</v>
      </c>
      <c r="B24" s="20" t="s">
        <v>293</v>
      </c>
      <c r="C24" s="20">
        <v>12</v>
      </c>
      <c r="D24" s="20">
        <v>1</v>
      </c>
      <c r="E24" s="20">
        <v>8</v>
      </c>
      <c r="F24" s="47">
        <v>-4</v>
      </c>
      <c r="G24" s="18"/>
      <c r="H24" s="44">
        <v>431</v>
      </c>
      <c r="I24" s="20" t="s">
        <v>295</v>
      </c>
      <c r="J24" s="20">
        <v>36</v>
      </c>
      <c r="K24" s="20">
        <v>2</v>
      </c>
      <c r="L24" s="20">
        <v>34</v>
      </c>
      <c r="M24" s="47">
        <v>9</v>
      </c>
      <c r="N24" s="17"/>
    </row>
    <row r="25" spans="1:14" x14ac:dyDescent="0.3">
      <c r="A25" s="44">
        <v>3986</v>
      </c>
      <c r="B25" s="20" t="s">
        <v>278</v>
      </c>
      <c r="C25" s="20">
        <v>24</v>
      </c>
      <c r="D25" s="20">
        <v>2</v>
      </c>
      <c r="E25" s="20">
        <v>11</v>
      </c>
      <c r="F25" s="47">
        <v>-19</v>
      </c>
      <c r="G25" s="18"/>
      <c r="H25" s="44">
        <v>444</v>
      </c>
      <c r="I25" s="20" t="s">
        <v>53</v>
      </c>
      <c r="J25" s="20">
        <v>24</v>
      </c>
      <c r="K25" s="20">
        <v>0</v>
      </c>
      <c r="L25" s="20">
        <v>3</v>
      </c>
      <c r="M25" s="47">
        <v>-34</v>
      </c>
    </row>
    <row r="26" spans="1:14" x14ac:dyDescent="0.3">
      <c r="A26" s="44">
        <v>4014</v>
      </c>
      <c r="B26" s="20" t="s">
        <v>315</v>
      </c>
      <c r="C26" s="20">
        <v>12</v>
      </c>
      <c r="D26" s="20">
        <v>3</v>
      </c>
      <c r="E26" s="20">
        <v>22</v>
      </c>
      <c r="F26" s="47">
        <v>13</v>
      </c>
      <c r="G26" s="18"/>
      <c r="H26" s="44">
        <v>711</v>
      </c>
      <c r="I26" s="20" t="s">
        <v>54</v>
      </c>
      <c r="J26" s="20">
        <v>60</v>
      </c>
      <c r="K26" s="20">
        <v>2</v>
      </c>
      <c r="L26" s="20">
        <v>43</v>
      </c>
      <c r="M26" s="47">
        <v>7</v>
      </c>
    </row>
    <row r="27" spans="1:14" x14ac:dyDescent="0.3">
      <c r="A27" s="44">
        <v>4289</v>
      </c>
      <c r="B27" s="20" t="s">
        <v>362</v>
      </c>
      <c r="C27" s="20">
        <v>24</v>
      </c>
      <c r="D27" s="20">
        <v>2</v>
      </c>
      <c r="E27" s="20">
        <v>26</v>
      </c>
      <c r="F27" s="47">
        <v>-2</v>
      </c>
      <c r="G27" s="18"/>
      <c r="H27" s="44">
        <v>1442</v>
      </c>
      <c r="I27" s="20" t="s">
        <v>56</v>
      </c>
      <c r="J27" s="20">
        <v>48</v>
      </c>
      <c r="K27" s="20">
        <v>4</v>
      </c>
      <c r="L27" s="20">
        <v>26</v>
      </c>
      <c r="M27" s="47">
        <v>-13</v>
      </c>
    </row>
    <row r="28" spans="1:14" x14ac:dyDescent="0.3">
      <c r="A28" s="42" t="s">
        <v>4</v>
      </c>
      <c r="B28" s="19"/>
      <c r="C28" s="19">
        <f>SUM(C15:C27)</f>
        <v>276</v>
      </c>
      <c r="D28" s="19">
        <f>SUM(D15:D27)</f>
        <v>44</v>
      </c>
      <c r="E28" s="19">
        <f t="shared" ref="E28:F28" si="2">SUM(E15:E27)</f>
        <v>260</v>
      </c>
      <c r="F28" s="43">
        <f t="shared" si="2"/>
        <v>-43</v>
      </c>
      <c r="G28" s="18"/>
      <c r="H28" s="44">
        <v>2051</v>
      </c>
      <c r="I28" s="20" t="s">
        <v>296</v>
      </c>
      <c r="J28" s="20">
        <v>72</v>
      </c>
      <c r="K28" s="20">
        <v>5</v>
      </c>
      <c r="L28" s="20">
        <v>53</v>
      </c>
      <c r="M28" s="47">
        <v>9</v>
      </c>
    </row>
    <row r="29" spans="1:14" ht="14.4" thickBot="1" x14ac:dyDescent="0.35">
      <c r="A29" s="35"/>
      <c r="B29" s="28"/>
      <c r="C29" s="28"/>
      <c r="D29" s="28"/>
      <c r="E29" s="28"/>
      <c r="F29" s="37"/>
      <c r="G29" s="18"/>
      <c r="H29" s="44">
        <v>2869</v>
      </c>
      <c r="I29" s="20" t="s">
        <v>371</v>
      </c>
      <c r="J29" s="20">
        <v>12</v>
      </c>
      <c r="K29" s="20">
        <v>9</v>
      </c>
      <c r="L29" s="20">
        <v>26</v>
      </c>
      <c r="M29" s="47">
        <v>13</v>
      </c>
    </row>
    <row r="30" spans="1:14" ht="14.4" thickBot="1" x14ac:dyDescent="0.35">
      <c r="A30" s="18"/>
      <c r="B30" s="18"/>
      <c r="C30" s="18"/>
      <c r="D30" s="18"/>
      <c r="E30" s="18"/>
      <c r="F30" s="18"/>
      <c r="G30" s="18"/>
      <c r="H30" s="44">
        <v>2875</v>
      </c>
      <c r="I30" s="20" t="s">
        <v>297</v>
      </c>
      <c r="J30" s="20">
        <v>36</v>
      </c>
      <c r="K30" s="20">
        <v>7</v>
      </c>
      <c r="L30" s="20">
        <v>35</v>
      </c>
      <c r="M30" s="47">
        <v>-4</v>
      </c>
    </row>
    <row r="31" spans="1:14" x14ac:dyDescent="0.3">
      <c r="A31" s="38" t="s">
        <v>189</v>
      </c>
      <c r="B31" s="39" t="s">
        <v>281</v>
      </c>
      <c r="C31" s="39" t="s">
        <v>15</v>
      </c>
      <c r="D31" s="39"/>
      <c r="E31" s="40">
        <f>E38/C38</f>
        <v>1.3083333333333333</v>
      </c>
      <c r="F31" s="41"/>
      <c r="G31" s="18"/>
      <c r="H31" s="42" t="s">
        <v>4</v>
      </c>
      <c r="I31" s="19"/>
      <c r="J31" s="19">
        <f>SUM(J24:J30)</f>
        <v>288</v>
      </c>
      <c r="K31" s="19">
        <f>SUM(K24:K30)</f>
        <v>29</v>
      </c>
      <c r="L31" s="19">
        <f>SUM(L24:L30)</f>
        <v>220</v>
      </c>
      <c r="M31" s="43">
        <f>SUM(M24:M30)</f>
        <v>-13</v>
      </c>
    </row>
    <row r="32" spans="1:14" ht="14.4" thickBot="1" x14ac:dyDescent="0.35">
      <c r="A32" s="42" t="s">
        <v>179</v>
      </c>
      <c r="B32" s="19"/>
      <c r="C32" s="25" t="s">
        <v>2</v>
      </c>
      <c r="D32" s="25" t="s">
        <v>3</v>
      </c>
      <c r="E32" s="25" t="s">
        <v>4</v>
      </c>
      <c r="F32" s="51" t="s">
        <v>180</v>
      </c>
      <c r="G32" s="18"/>
      <c r="H32" s="35"/>
      <c r="I32" s="28"/>
      <c r="J32" s="28"/>
      <c r="K32" s="28"/>
      <c r="L32" s="28"/>
      <c r="M32" s="37"/>
    </row>
    <row r="33" spans="1:14" ht="14.4" thickBot="1" x14ac:dyDescent="0.35">
      <c r="A33" s="44">
        <v>600</v>
      </c>
      <c r="B33" s="20" t="s">
        <v>33</v>
      </c>
      <c r="C33" s="20">
        <v>36</v>
      </c>
      <c r="D33" s="20">
        <v>0</v>
      </c>
      <c r="E33" s="20">
        <v>27</v>
      </c>
      <c r="F33" s="47">
        <v>-7</v>
      </c>
      <c r="G33" s="18"/>
      <c r="H33" s="18"/>
      <c r="I33" s="18"/>
      <c r="J33" s="18"/>
      <c r="K33" s="18"/>
      <c r="L33" s="18"/>
      <c r="M33" s="18"/>
    </row>
    <row r="34" spans="1:14" x14ac:dyDescent="0.3">
      <c r="A34" s="44">
        <v>2227</v>
      </c>
      <c r="B34" s="20" t="s">
        <v>258</v>
      </c>
      <c r="C34" s="20">
        <v>12</v>
      </c>
      <c r="D34" s="20">
        <v>6</v>
      </c>
      <c r="E34" s="20">
        <v>20</v>
      </c>
      <c r="F34" s="47">
        <v>-11</v>
      </c>
      <c r="G34" s="18"/>
      <c r="H34" s="38" t="s">
        <v>200</v>
      </c>
      <c r="I34" s="39" t="s">
        <v>201</v>
      </c>
      <c r="J34" s="39" t="s">
        <v>39</v>
      </c>
      <c r="K34" s="39"/>
      <c r="L34" s="40">
        <f>L42/J42</f>
        <v>0.80555555555555558</v>
      </c>
      <c r="M34" s="41"/>
    </row>
    <row r="35" spans="1:14" x14ac:dyDescent="0.3">
      <c r="A35" s="44">
        <v>2271</v>
      </c>
      <c r="B35" s="20" t="s">
        <v>359</v>
      </c>
      <c r="C35" s="20">
        <v>24</v>
      </c>
      <c r="D35" s="20">
        <v>6</v>
      </c>
      <c r="E35" s="20">
        <v>56</v>
      </c>
      <c r="F35" s="47">
        <v>9</v>
      </c>
      <c r="G35" s="18"/>
      <c r="H35" s="42" t="s">
        <v>179</v>
      </c>
      <c r="I35" s="19" t="s">
        <v>6</v>
      </c>
      <c r="J35" s="25" t="s">
        <v>2</v>
      </c>
      <c r="K35" s="25" t="s">
        <v>3</v>
      </c>
      <c r="L35" s="25" t="s">
        <v>4</v>
      </c>
      <c r="M35" s="51" t="s">
        <v>180</v>
      </c>
    </row>
    <row r="36" spans="1:14" x14ac:dyDescent="0.3">
      <c r="A36" s="44">
        <v>2279</v>
      </c>
      <c r="B36" s="20" t="s">
        <v>253</v>
      </c>
      <c r="C36" s="20">
        <v>24</v>
      </c>
      <c r="D36" s="20">
        <v>0</v>
      </c>
      <c r="E36" s="20">
        <v>6</v>
      </c>
      <c r="F36" s="47">
        <v>-5</v>
      </c>
      <c r="G36" s="18"/>
      <c r="H36" s="44">
        <v>2122</v>
      </c>
      <c r="I36" s="20" t="s">
        <v>65</v>
      </c>
      <c r="J36" s="20">
        <v>36</v>
      </c>
      <c r="K36" s="20">
        <v>2</v>
      </c>
      <c r="L36" s="20">
        <v>17</v>
      </c>
      <c r="M36" s="47">
        <v>-26</v>
      </c>
    </row>
    <row r="37" spans="1:14" x14ac:dyDescent="0.3">
      <c r="A37" s="44">
        <v>4285</v>
      </c>
      <c r="B37" s="20" t="s">
        <v>369</v>
      </c>
      <c r="C37" s="20">
        <v>24</v>
      </c>
      <c r="D37" s="20">
        <v>4</v>
      </c>
      <c r="E37" s="20">
        <v>48</v>
      </c>
      <c r="F37" s="47">
        <v>14</v>
      </c>
      <c r="G37" s="18"/>
      <c r="H37" s="44">
        <v>2217</v>
      </c>
      <c r="I37" s="20" t="s">
        <v>67</v>
      </c>
      <c r="J37" s="20">
        <v>12</v>
      </c>
      <c r="K37" s="20">
        <v>0</v>
      </c>
      <c r="L37" s="20">
        <v>2</v>
      </c>
      <c r="M37" s="47">
        <v>-3</v>
      </c>
    </row>
    <row r="38" spans="1:14" x14ac:dyDescent="0.3">
      <c r="A38" s="42" t="s">
        <v>4</v>
      </c>
      <c r="B38" s="19"/>
      <c r="C38" s="19">
        <f>SUM(C33:C37)</f>
        <v>120</v>
      </c>
      <c r="D38" s="19">
        <f>SUM(D33:D37)</f>
        <v>16</v>
      </c>
      <c r="E38" s="19">
        <f t="shared" ref="E38:F38" si="3">SUM(E33:E37)</f>
        <v>157</v>
      </c>
      <c r="F38" s="43">
        <f t="shared" si="3"/>
        <v>0</v>
      </c>
      <c r="G38" s="18"/>
      <c r="H38" s="44">
        <v>2259</v>
      </c>
      <c r="I38" s="20" t="s">
        <v>69</v>
      </c>
      <c r="J38" s="20">
        <v>12</v>
      </c>
      <c r="K38" s="20">
        <v>0</v>
      </c>
      <c r="L38" s="20">
        <v>3</v>
      </c>
      <c r="M38" s="47">
        <v>-4</v>
      </c>
    </row>
    <row r="39" spans="1:14" ht="14.4" thickBot="1" x14ac:dyDescent="0.35">
      <c r="A39" s="35"/>
      <c r="B39" s="28"/>
      <c r="C39" s="28"/>
      <c r="D39" s="28"/>
      <c r="E39" s="28"/>
      <c r="F39" s="37"/>
      <c r="G39" s="18"/>
      <c r="H39" s="44">
        <v>2282</v>
      </c>
      <c r="I39" s="20" t="s">
        <v>325</v>
      </c>
      <c r="J39" s="20">
        <v>12</v>
      </c>
      <c r="K39" s="20">
        <v>0</v>
      </c>
      <c r="L39" s="20">
        <v>21</v>
      </c>
      <c r="M39" s="47">
        <v>3</v>
      </c>
    </row>
    <row r="40" spans="1:14" ht="14.4" thickBot="1" x14ac:dyDescent="0.35">
      <c r="A40" s="18"/>
      <c r="B40" s="18"/>
      <c r="C40" s="18"/>
      <c r="D40" s="18"/>
      <c r="E40" s="18"/>
      <c r="F40" s="18"/>
      <c r="G40" s="18"/>
      <c r="H40" s="44">
        <v>4003</v>
      </c>
      <c r="I40" s="20" t="s">
        <v>263</v>
      </c>
      <c r="J40" s="20">
        <v>24</v>
      </c>
      <c r="K40" s="20">
        <v>0</v>
      </c>
      <c r="L40" s="20">
        <v>27</v>
      </c>
      <c r="M40" s="47">
        <v>-3</v>
      </c>
    </row>
    <row r="41" spans="1:14" x14ac:dyDescent="0.3">
      <c r="A41" s="38" t="s">
        <v>192</v>
      </c>
      <c r="B41" s="39" t="s">
        <v>193</v>
      </c>
      <c r="C41" s="39" t="s">
        <v>1</v>
      </c>
      <c r="D41" s="39"/>
      <c r="E41" s="40">
        <f>E49/C49</f>
        <v>1.462962962962963</v>
      </c>
      <c r="F41" s="41"/>
      <c r="G41" s="18"/>
      <c r="H41" s="44">
        <v>4204</v>
      </c>
      <c r="I41" s="20" t="s">
        <v>326</v>
      </c>
      <c r="J41" s="20">
        <v>12</v>
      </c>
      <c r="K41" s="20">
        <v>3</v>
      </c>
      <c r="L41" s="20">
        <v>17</v>
      </c>
      <c r="M41" s="47">
        <v>5</v>
      </c>
    </row>
    <row r="42" spans="1:14" x14ac:dyDescent="0.3">
      <c r="A42" s="42" t="s">
        <v>179</v>
      </c>
      <c r="B42" s="19" t="s">
        <v>6</v>
      </c>
      <c r="C42" s="25" t="s">
        <v>2</v>
      </c>
      <c r="D42" s="25" t="s">
        <v>3</v>
      </c>
      <c r="E42" s="25" t="s">
        <v>4</v>
      </c>
      <c r="F42" s="51" t="s">
        <v>180</v>
      </c>
      <c r="G42" s="18"/>
      <c r="H42" s="42" t="s">
        <v>4</v>
      </c>
      <c r="I42" s="19"/>
      <c r="J42" s="19">
        <f>SUM(J36:J41)</f>
        <v>108</v>
      </c>
      <c r="K42" s="19">
        <f>SUM(K36:K41)</f>
        <v>5</v>
      </c>
      <c r="L42" s="19">
        <f t="shared" ref="L42:M42" si="4">SUM(L36:L41)</f>
        <v>87</v>
      </c>
      <c r="M42" s="43">
        <f t="shared" si="4"/>
        <v>-28</v>
      </c>
    </row>
    <row r="43" spans="1:14" ht="14.4" thickBot="1" x14ac:dyDescent="0.35">
      <c r="A43" s="44">
        <v>463</v>
      </c>
      <c r="B43" s="20" t="s">
        <v>316</v>
      </c>
      <c r="C43" s="20">
        <v>12</v>
      </c>
      <c r="D43" s="20">
        <v>0</v>
      </c>
      <c r="E43" s="20">
        <v>26</v>
      </c>
      <c r="F43" s="47">
        <v>-5</v>
      </c>
      <c r="G43" s="18"/>
      <c r="H43" s="35"/>
      <c r="I43" s="28"/>
      <c r="J43" s="28"/>
      <c r="K43" s="28"/>
      <c r="L43" s="28"/>
      <c r="M43" s="37"/>
    </row>
    <row r="44" spans="1:14" ht="14.4" thickBot="1" x14ac:dyDescent="0.35">
      <c r="A44" s="44">
        <v>468</v>
      </c>
      <c r="B44" s="20" t="s">
        <v>347</v>
      </c>
      <c r="C44" s="20">
        <v>12</v>
      </c>
      <c r="D44" s="20">
        <v>2</v>
      </c>
      <c r="E44" s="20">
        <v>30</v>
      </c>
      <c r="F44" s="47">
        <v>11</v>
      </c>
      <c r="G44" s="18"/>
      <c r="M44" s="18"/>
    </row>
    <row r="45" spans="1:14" x14ac:dyDescent="0.3">
      <c r="A45" s="44">
        <v>1034</v>
      </c>
      <c r="B45" s="20" t="s">
        <v>317</v>
      </c>
      <c r="C45" s="20">
        <v>12</v>
      </c>
      <c r="D45" s="20">
        <v>4</v>
      </c>
      <c r="E45" s="20">
        <v>20</v>
      </c>
      <c r="F45" s="47">
        <v>-1</v>
      </c>
      <c r="G45" s="18"/>
      <c r="H45" s="38" t="s">
        <v>204</v>
      </c>
      <c r="I45" s="39" t="s">
        <v>205</v>
      </c>
      <c r="J45" s="39" t="s">
        <v>39</v>
      </c>
      <c r="K45" s="39"/>
      <c r="L45" s="40">
        <f>L55/J55</f>
        <v>1.1458333333333333</v>
      </c>
      <c r="M45" s="41"/>
    </row>
    <row r="46" spans="1:14" x14ac:dyDescent="0.3">
      <c r="A46" s="44">
        <v>2168</v>
      </c>
      <c r="B46" s="20" t="s">
        <v>353</v>
      </c>
      <c r="C46" s="20">
        <v>24</v>
      </c>
      <c r="D46" s="20">
        <v>0</v>
      </c>
      <c r="E46" s="20">
        <v>27</v>
      </c>
      <c r="F46" s="47">
        <v>-4</v>
      </c>
      <c r="G46" s="18"/>
      <c r="H46" s="42" t="s">
        <v>179</v>
      </c>
      <c r="I46" s="19" t="s">
        <v>6</v>
      </c>
      <c r="J46" s="25" t="s">
        <v>2</v>
      </c>
      <c r="K46" s="25" t="s">
        <v>3</v>
      </c>
      <c r="L46" s="25" t="s">
        <v>4</v>
      </c>
      <c r="M46" s="51" t="s">
        <v>180</v>
      </c>
      <c r="N46" s="17"/>
    </row>
    <row r="47" spans="1:14" x14ac:dyDescent="0.3">
      <c r="A47" s="44">
        <v>2171</v>
      </c>
      <c r="B47" s="20" t="s">
        <v>318</v>
      </c>
      <c r="C47" s="20">
        <v>24</v>
      </c>
      <c r="D47" s="20">
        <v>2</v>
      </c>
      <c r="E47" s="20">
        <v>35</v>
      </c>
      <c r="F47" s="47">
        <v>5</v>
      </c>
      <c r="G47" s="18"/>
      <c r="H47" s="44">
        <v>555</v>
      </c>
      <c r="I47" s="20" t="s">
        <v>372</v>
      </c>
      <c r="J47" s="20">
        <v>12</v>
      </c>
      <c r="K47" s="20">
        <v>7</v>
      </c>
      <c r="L47" s="20">
        <v>29</v>
      </c>
      <c r="M47" s="47">
        <v>-17</v>
      </c>
    </row>
    <row r="48" spans="1:14" x14ac:dyDescent="0.3">
      <c r="A48" s="44">
        <v>3665</v>
      </c>
      <c r="B48" s="20" t="s">
        <v>294</v>
      </c>
      <c r="C48" s="20">
        <v>24</v>
      </c>
      <c r="D48" s="20">
        <v>5</v>
      </c>
      <c r="E48" s="20">
        <v>20</v>
      </c>
      <c r="F48" s="47">
        <v>3</v>
      </c>
      <c r="G48" s="18"/>
      <c r="H48" s="44">
        <v>2117</v>
      </c>
      <c r="I48" s="20" t="s">
        <v>298</v>
      </c>
      <c r="J48" s="20">
        <v>24</v>
      </c>
      <c r="K48" s="20">
        <v>0</v>
      </c>
      <c r="L48" s="20">
        <v>13</v>
      </c>
      <c r="M48" s="47">
        <v>-14</v>
      </c>
    </row>
    <row r="49" spans="1:13" x14ac:dyDescent="0.3">
      <c r="A49" s="42" t="s">
        <v>4</v>
      </c>
      <c r="B49" s="19"/>
      <c r="C49" s="19">
        <f>SUM(C43:C48)</f>
        <v>108</v>
      </c>
      <c r="D49" s="19">
        <f>SUM(D43:D48)</f>
        <v>13</v>
      </c>
      <c r="E49" s="19">
        <f t="shared" ref="E49:F49" si="5">SUM(E43:E48)</f>
        <v>158</v>
      </c>
      <c r="F49" s="43">
        <f t="shared" si="5"/>
        <v>9</v>
      </c>
      <c r="G49" s="18"/>
      <c r="H49" s="44">
        <v>2164</v>
      </c>
      <c r="I49" s="20" t="s">
        <v>327</v>
      </c>
      <c r="J49" s="20">
        <v>12</v>
      </c>
      <c r="K49" s="20">
        <v>1</v>
      </c>
      <c r="L49" s="20">
        <v>18</v>
      </c>
      <c r="M49" s="47">
        <v>-8</v>
      </c>
    </row>
    <row r="50" spans="1:13" ht="14.4" thickBot="1" x14ac:dyDescent="0.35">
      <c r="A50" s="35"/>
      <c r="B50" s="28"/>
      <c r="C50" s="28"/>
      <c r="D50" s="28"/>
      <c r="E50" s="28"/>
      <c r="F50" s="37"/>
      <c r="G50" s="18"/>
      <c r="H50" s="44">
        <v>2207</v>
      </c>
      <c r="I50" s="20" t="s">
        <v>80</v>
      </c>
      <c r="J50" s="20">
        <v>12</v>
      </c>
      <c r="K50" s="20">
        <v>0</v>
      </c>
      <c r="L50" s="20">
        <v>2</v>
      </c>
      <c r="M50" s="47">
        <v>-3</v>
      </c>
    </row>
    <row r="51" spans="1:13" ht="14.4" thickBot="1" x14ac:dyDescent="0.35">
      <c r="A51" s="18"/>
      <c r="B51" s="18"/>
      <c r="C51" s="18"/>
      <c r="D51" s="18"/>
      <c r="E51" s="18"/>
      <c r="F51" s="18"/>
      <c r="G51" s="18"/>
      <c r="H51" s="44">
        <v>2224</v>
      </c>
      <c r="I51" s="20" t="s">
        <v>356</v>
      </c>
      <c r="J51" s="20">
        <v>36</v>
      </c>
      <c r="K51" s="20">
        <v>5</v>
      </c>
      <c r="L51" s="20">
        <v>46</v>
      </c>
      <c r="M51" s="47">
        <v>3</v>
      </c>
    </row>
    <row r="52" spans="1:13" x14ac:dyDescent="0.3">
      <c r="A52" s="38" t="s">
        <v>177</v>
      </c>
      <c r="B52" s="39" t="s">
        <v>178</v>
      </c>
      <c r="C52" s="39" t="s">
        <v>15</v>
      </c>
      <c r="D52" s="39"/>
      <c r="E52" s="40">
        <f>E65/C65</f>
        <v>1.0574712643678161</v>
      </c>
      <c r="F52" s="48"/>
      <c r="G52" s="17"/>
      <c r="H52" s="44">
        <v>2736</v>
      </c>
      <c r="I52" s="20" t="s">
        <v>373</v>
      </c>
      <c r="J52" s="20">
        <v>24</v>
      </c>
      <c r="K52" s="20">
        <v>6</v>
      </c>
      <c r="L52" s="20">
        <v>51</v>
      </c>
      <c r="M52" s="47">
        <v>9</v>
      </c>
    </row>
    <row r="53" spans="1:13" x14ac:dyDescent="0.3">
      <c r="A53" s="42" t="s">
        <v>179</v>
      </c>
      <c r="B53" s="19" t="s">
        <v>6</v>
      </c>
      <c r="C53" s="25" t="s">
        <v>2</v>
      </c>
      <c r="D53" s="25" t="s">
        <v>3</v>
      </c>
      <c r="E53" s="25" t="s">
        <v>4</v>
      </c>
      <c r="F53" s="51" t="s">
        <v>180</v>
      </c>
      <c r="G53" s="17"/>
      <c r="H53" s="44">
        <v>3505</v>
      </c>
      <c r="I53" s="20" t="s">
        <v>299</v>
      </c>
      <c r="J53" s="20">
        <v>60</v>
      </c>
      <c r="K53" s="20">
        <v>7</v>
      </c>
      <c r="L53" s="20">
        <v>52</v>
      </c>
      <c r="M53" s="47">
        <v>-15</v>
      </c>
    </row>
    <row r="54" spans="1:13" x14ac:dyDescent="0.3">
      <c r="A54" s="44">
        <v>302</v>
      </c>
      <c r="B54" s="20" t="s">
        <v>16</v>
      </c>
      <c r="C54" s="20">
        <v>84</v>
      </c>
      <c r="D54" s="20">
        <v>7</v>
      </c>
      <c r="E54" s="20">
        <v>58</v>
      </c>
      <c r="F54" s="47">
        <v>-13</v>
      </c>
      <c r="G54" s="18"/>
      <c r="H54" s="44">
        <v>4300</v>
      </c>
      <c r="I54" s="20" t="s">
        <v>300</v>
      </c>
      <c r="J54" s="20">
        <v>12</v>
      </c>
      <c r="K54" s="20">
        <v>3</v>
      </c>
      <c r="L54" s="20">
        <v>9</v>
      </c>
      <c r="M54" s="47">
        <v>0</v>
      </c>
    </row>
    <row r="55" spans="1:13" x14ac:dyDescent="0.3">
      <c r="A55" s="44">
        <v>386</v>
      </c>
      <c r="B55" s="20" t="s">
        <v>18</v>
      </c>
      <c r="C55" s="20">
        <v>36</v>
      </c>
      <c r="D55" s="20">
        <v>3</v>
      </c>
      <c r="E55" s="20">
        <v>10</v>
      </c>
      <c r="F55" s="47">
        <v>-28</v>
      </c>
      <c r="G55" s="18"/>
      <c r="H55" s="42" t="s">
        <v>4</v>
      </c>
      <c r="I55" s="19"/>
      <c r="J55" s="19">
        <f>SUM(J47:J54)</f>
        <v>192</v>
      </c>
      <c r="K55" s="19">
        <f>SUM(K47:K54)</f>
        <v>29</v>
      </c>
      <c r="L55" s="19">
        <f t="shared" ref="L55:M55" si="6">SUM(L47:L54)</f>
        <v>220</v>
      </c>
      <c r="M55" s="43">
        <f t="shared" si="6"/>
        <v>-45</v>
      </c>
    </row>
    <row r="56" spans="1:13" ht="14.4" thickBot="1" x14ac:dyDescent="0.35">
      <c r="A56" s="44">
        <v>387</v>
      </c>
      <c r="B56" s="20" t="s">
        <v>305</v>
      </c>
      <c r="C56" s="20">
        <v>60</v>
      </c>
      <c r="D56" s="20">
        <v>8</v>
      </c>
      <c r="E56" s="20">
        <v>47</v>
      </c>
      <c r="F56" s="47">
        <v>-29</v>
      </c>
      <c r="G56" s="18"/>
      <c r="H56" s="35"/>
      <c r="I56" s="28"/>
      <c r="J56" s="28"/>
      <c r="K56" s="28"/>
      <c r="L56" s="28"/>
      <c r="M56" s="37"/>
    </row>
    <row r="57" spans="1:13" ht="14.4" thickBot="1" x14ac:dyDescent="0.35">
      <c r="A57" s="44">
        <v>760</v>
      </c>
      <c r="B57" s="20" t="s">
        <v>319</v>
      </c>
      <c r="C57" s="20">
        <v>12</v>
      </c>
      <c r="D57" s="20">
        <v>7</v>
      </c>
      <c r="E57" s="20">
        <v>47</v>
      </c>
      <c r="F57" s="47">
        <v>12</v>
      </c>
      <c r="G57" s="18"/>
      <c r="M57" s="18"/>
    </row>
    <row r="58" spans="1:13" x14ac:dyDescent="0.3">
      <c r="A58" s="44">
        <v>761</v>
      </c>
      <c r="B58" s="20" t="s">
        <v>320</v>
      </c>
      <c r="C58" s="20">
        <v>36</v>
      </c>
      <c r="D58" s="20">
        <v>4</v>
      </c>
      <c r="E58" s="20">
        <v>60</v>
      </c>
      <c r="F58" s="47">
        <v>-16</v>
      </c>
      <c r="G58" s="18"/>
      <c r="H58" s="38" t="s">
        <v>208</v>
      </c>
      <c r="I58" s="39" t="s">
        <v>282</v>
      </c>
      <c r="J58" s="39" t="s">
        <v>15</v>
      </c>
      <c r="K58" s="39"/>
      <c r="L58" s="40">
        <f>L68/J68</f>
        <v>1.2916666666666667</v>
      </c>
      <c r="M58" s="41"/>
    </row>
    <row r="59" spans="1:13" x14ac:dyDescent="0.3">
      <c r="A59" s="44">
        <v>2070</v>
      </c>
      <c r="B59" s="20" t="s">
        <v>352</v>
      </c>
      <c r="C59" s="20">
        <v>36</v>
      </c>
      <c r="D59" s="20">
        <v>2</v>
      </c>
      <c r="E59" s="20">
        <v>38</v>
      </c>
      <c r="F59" s="47">
        <v>-11</v>
      </c>
      <c r="G59" s="18"/>
      <c r="H59" s="42" t="s">
        <v>179</v>
      </c>
      <c r="I59" s="19" t="s">
        <v>6</v>
      </c>
      <c r="J59" s="25" t="s">
        <v>2</v>
      </c>
      <c r="K59" s="25" t="s">
        <v>3</v>
      </c>
      <c r="L59" s="25" t="s">
        <v>4</v>
      </c>
      <c r="M59" s="51" t="s">
        <v>180</v>
      </c>
    </row>
    <row r="60" spans="1:13" x14ac:dyDescent="0.3">
      <c r="A60" s="44">
        <v>2120</v>
      </c>
      <c r="B60" s="20" t="s">
        <v>25</v>
      </c>
      <c r="C60" s="20">
        <v>12</v>
      </c>
      <c r="D60" s="20">
        <v>0</v>
      </c>
      <c r="E60" s="20">
        <v>9</v>
      </c>
      <c r="F60" s="47">
        <v>-14</v>
      </c>
      <c r="G60" s="18"/>
      <c r="H60" s="44">
        <v>397</v>
      </c>
      <c r="I60" s="20" t="s">
        <v>301</v>
      </c>
      <c r="J60" s="20">
        <v>48</v>
      </c>
      <c r="K60" s="20">
        <v>3</v>
      </c>
      <c r="L60" s="20">
        <v>27</v>
      </c>
      <c r="M60" s="47">
        <v>-11</v>
      </c>
    </row>
    <row r="61" spans="1:13" x14ac:dyDescent="0.3">
      <c r="A61" s="44">
        <v>2187</v>
      </c>
      <c r="B61" s="20" t="s">
        <v>27</v>
      </c>
      <c r="C61" s="20">
        <v>24</v>
      </c>
      <c r="D61" s="20">
        <v>0</v>
      </c>
      <c r="E61" s="20">
        <v>19</v>
      </c>
      <c r="F61" s="47">
        <v>0</v>
      </c>
      <c r="G61" s="18"/>
      <c r="H61" s="44">
        <v>423</v>
      </c>
      <c r="I61" s="20" t="s">
        <v>374</v>
      </c>
      <c r="J61" s="20">
        <v>12</v>
      </c>
      <c r="K61" s="20">
        <v>5</v>
      </c>
      <c r="L61" s="20">
        <v>39</v>
      </c>
      <c r="M61" s="47">
        <v>19</v>
      </c>
    </row>
    <row r="62" spans="1:13" x14ac:dyDescent="0.3">
      <c r="A62" s="44">
        <v>2801</v>
      </c>
      <c r="B62" s="20" t="s">
        <v>321</v>
      </c>
      <c r="C62" s="20">
        <v>12</v>
      </c>
      <c r="D62" s="20">
        <v>0</v>
      </c>
      <c r="E62" s="20">
        <v>17</v>
      </c>
      <c r="F62" s="47">
        <v>-5</v>
      </c>
      <c r="G62" s="18"/>
      <c r="H62" s="44">
        <v>685</v>
      </c>
      <c r="I62" s="20" t="s">
        <v>328</v>
      </c>
      <c r="J62" s="20">
        <v>12</v>
      </c>
      <c r="K62" s="20">
        <v>0</v>
      </c>
      <c r="L62" s="20">
        <v>15</v>
      </c>
      <c r="M62" s="47">
        <v>0</v>
      </c>
    </row>
    <row r="63" spans="1:13" x14ac:dyDescent="0.3">
      <c r="A63" s="44">
        <v>2952</v>
      </c>
      <c r="B63" s="20" t="s">
        <v>322</v>
      </c>
      <c r="C63" s="20">
        <v>12</v>
      </c>
      <c r="D63" s="20">
        <v>2</v>
      </c>
      <c r="E63" s="20">
        <v>23</v>
      </c>
      <c r="F63" s="47">
        <v>-3</v>
      </c>
      <c r="G63" s="18"/>
      <c r="H63" s="44">
        <v>950</v>
      </c>
      <c r="I63" s="20" t="s">
        <v>350</v>
      </c>
      <c r="J63" s="20">
        <v>24</v>
      </c>
      <c r="K63" s="20">
        <v>7</v>
      </c>
      <c r="L63" s="20">
        <v>32</v>
      </c>
      <c r="M63" s="47">
        <v>12</v>
      </c>
    </row>
    <row r="64" spans="1:13" x14ac:dyDescent="0.3">
      <c r="A64" s="44">
        <v>3723</v>
      </c>
      <c r="B64" s="20" t="s">
        <v>323</v>
      </c>
      <c r="C64" s="20">
        <v>24</v>
      </c>
      <c r="D64" s="20">
        <v>8</v>
      </c>
      <c r="E64" s="20">
        <v>40</v>
      </c>
      <c r="F64" s="47">
        <v>-3</v>
      </c>
      <c r="G64" s="18"/>
      <c r="H64" s="44">
        <v>1689</v>
      </c>
      <c r="I64" s="20" t="s">
        <v>375</v>
      </c>
      <c r="J64" s="20">
        <v>24</v>
      </c>
      <c r="K64" s="20">
        <v>3</v>
      </c>
      <c r="L64" s="20">
        <v>24</v>
      </c>
      <c r="M64" s="47">
        <v>-1</v>
      </c>
    </row>
    <row r="65" spans="1:13" x14ac:dyDescent="0.3">
      <c r="A65" s="42" t="s">
        <v>4</v>
      </c>
      <c r="B65" s="19"/>
      <c r="C65" s="19">
        <f>SUM(C54:C64)</f>
        <v>348</v>
      </c>
      <c r="D65" s="19">
        <f>SUM(D54:D64)</f>
        <v>41</v>
      </c>
      <c r="E65" s="19">
        <f>SUM(E54:E64)</f>
        <v>368</v>
      </c>
      <c r="F65" s="43">
        <f>SUM(F54:F64)</f>
        <v>-110</v>
      </c>
      <c r="G65" s="18"/>
      <c r="H65" s="44">
        <v>2244</v>
      </c>
      <c r="I65" s="20" t="s">
        <v>357</v>
      </c>
      <c r="J65" s="20">
        <v>12</v>
      </c>
      <c r="K65" s="20">
        <v>4</v>
      </c>
      <c r="L65" s="20">
        <v>31</v>
      </c>
      <c r="M65" s="47">
        <v>11</v>
      </c>
    </row>
    <row r="66" spans="1:13" ht="14.4" thickBot="1" x14ac:dyDescent="0.35">
      <c r="A66" s="49"/>
      <c r="B66" s="36"/>
      <c r="C66" s="36"/>
      <c r="D66" s="36"/>
      <c r="E66" s="36"/>
      <c r="F66" s="50"/>
      <c r="G66" s="18"/>
      <c r="H66" s="44">
        <v>2252</v>
      </c>
      <c r="I66" s="20" t="s">
        <v>376</v>
      </c>
      <c r="J66" s="20">
        <v>36</v>
      </c>
      <c r="K66" s="20">
        <v>11</v>
      </c>
      <c r="L66" s="20">
        <v>42</v>
      </c>
      <c r="M66" s="47">
        <v>-8</v>
      </c>
    </row>
    <row r="67" spans="1:13" ht="14.4" thickBot="1" x14ac:dyDescent="0.35">
      <c r="A67" s="17"/>
      <c r="B67" s="17"/>
      <c r="C67" s="17"/>
      <c r="D67" s="17"/>
      <c r="E67" s="17"/>
      <c r="F67" s="17"/>
      <c r="G67" s="18"/>
      <c r="H67" s="44">
        <v>3261</v>
      </c>
      <c r="I67" s="20" t="s">
        <v>246</v>
      </c>
      <c r="J67" s="20">
        <v>24</v>
      </c>
      <c r="K67" s="20">
        <v>3</v>
      </c>
      <c r="L67" s="20">
        <v>38</v>
      </c>
      <c r="M67" s="47">
        <v>17</v>
      </c>
    </row>
    <row r="68" spans="1:13" x14ac:dyDescent="0.3">
      <c r="A68" s="38" t="s">
        <v>183</v>
      </c>
      <c r="B68" s="39" t="s">
        <v>275</v>
      </c>
      <c r="C68" s="39" t="s">
        <v>1</v>
      </c>
      <c r="D68" s="39"/>
      <c r="E68" s="40">
        <f>E73/C73</f>
        <v>0.9375</v>
      </c>
      <c r="F68" s="46"/>
      <c r="G68" s="27"/>
      <c r="H68" s="42" t="s">
        <v>4</v>
      </c>
      <c r="I68" s="19"/>
      <c r="J68" s="19">
        <f>SUM(J60:J67)</f>
        <v>192</v>
      </c>
      <c r="K68" s="19">
        <f>SUM(K60:K67)</f>
        <v>36</v>
      </c>
      <c r="L68" s="19">
        <f t="shared" ref="L68:M68" si="7">SUM(L60:L67)</f>
        <v>248</v>
      </c>
      <c r="M68" s="43">
        <f t="shared" si="7"/>
        <v>39</v>
      </c>
    </row>
    <row r="69" spans="1:13" ht="14.4" thickBot="1" x14ac:dyDescent="0.35">
      <c r="A69" s="42" t="s">
        <v>179</v>
      </c>
      <c r="B69" s="19" t="s">
        <v>6</v>
      </c>
      <c r="C69" s="25" t="s">
        <v>2</v>
      </c>
      <c r="D69" s="25" t="s">
        <v>3</v>
      </c>
      <c r="E69" s="25" t="s">
        <v>4</v>
      </c>
      <c r="F69" s="51" t="s">
        <v>180</v>
      </c>
      <c r="G69" s="18"/>
      <c r="H69" s="35"/>
      <c r="I69" s="28"/>
      <c r="J69" s="28"/>
      <c r="K69" s="28"/>
      <c r="L69" s="28"/>
      <c r="M69" s="37"/>
    </row>
    <row r="70" spans="1:13" x14ac:dyDescent="0.3">
      <c r="A70" s="44">
        <v>772</v>
      </c>
      <c r="B70" s="20" t="s">
        <v>238</v>
      </c>
      <c r="C70" s="20">
        <v>12</v>
      </c>
      <c r="D70" s="20">
        <v>0</v>
      </c>
      <c r="E70" s="20">
        <v>18</v>
      </c>
      <c r="F70" s="47">
        <v>1</v>
      </c>
      <c r="G70" s="18"/>
      <c r="M70" s="18"/>
    </row>
    <row r="71" spans="1:13" x14ac:dyDescent="0.3">
      <c r="A71" s="44">
        <v>1276</v>
      </c>
      <c r="B71" s="20" t="s">
        <v>255</v>
      </c>
      <c r="C71" s="20">
        <v>24</v>
      </c>
      <c r="D71" s="20">
        <v>3</v>
      </c>
      <c r="E71" s="20">
        <v>22</v>
      </c>
      <c r="F71" s="47">
        <v>12</v>
      </c>
      <c r="G71" s="18"/>
      <c r="M71" s="18"/>
    </row>
    <row r="72" spans="1:13" x14ac:dyDescent="0.3">
      <c r="A72" s="44">
        <v>2162</v>
      </c>
      <c r="B72" s="20" t="s">
        <v>34</v>
      </c>
      <c r="C72" s="20">
        <v>12</v>
      </c>
      <c r="D72" s="20">
        <v>1</v>
      </c>
      <c r="E72" s="20">
        <v>5</v>
      </c>
      <c r="F72" s="47">
        <v>-15</v>
      </c>
      <c r="G72" s="18"/>
      <c r="M72" s="18"/>
    </row>
    <row r="73" spans="1:13" x14ac:dyDescent="0.3">
      <c r="A73" s="42" t="s">
        <v>4</v>
      </c>
      <c r="B73" s="19"/>
      <c r="C73" s="19">
        <f>SUM(C70:C72)</f>
        <v>48</v>
      </c>
      <c r="D73" s="19">
        <f>SUM(D70:D72)</f>
        <v>4</v>
      </c>
      <c r="E73" s="19">
        <f t="shared" ref="E73:F73" si="8">SUM(E70:E72)</f>
        <v>45</v>
      </c>
      <c r="F73" s="43">
        <f t="shared" si="8"/>
        <v>-2</v>
      </c>
      <c r="G73" s="18"/>
      <c r="M73" s="18"/>
    </row>
    <row r="74" spans="1:13" ht="14.4" thickBot="1" x14ac:dyDescent="0.35">
      <c r="A74" s="49"/>
      <c r="B74" s="36"/>
      <c r="C74" s="36"/>
      <c r="D74" s="36"/>
      <c r="E74" s="36"/>
      <c r="F74" s="50"/>
      <c r="G74" s="18"/>
      <c r="M74" s="18"/>
    </row>
    <row r="75" spans="1:13" x14ac:dyDescent="0.3">
      <c r="A75" s="38" t="s">
        <v>196</v>
      </c>
      <c r="B75" s="39" t="s">
        <v>283</v>
      </c>
      <c r="C75" s="39" t="s">
        <v>50</v>
      </c>
      <c r="D75" s="39"/>
      <c r="E75" s="40">
        <f>E83/C83</f>
        <v>1.0249999999999999</v>
      </c>
      <c r="F75" s="46"/>
      <c r="G75" s="18"/>
      <c r="H75" s="38" t="s">
        <v>219</v>
      </c>
      <c r="I75" s="39" t="s">
        <v>285</v>
      </c>
      <c r="J75" s="39" t="s">
        <v>39</v>
      </c>
      <c r="K75" s="39"/>
      <c r="L75" s="40">
        <f>L83/J83</f>
        <v>1.0576923076923077</v>
      </c>
      <c r="M75" s="41"/>
    </row>
    <row r="76" spans="1:13" x14ac:dyDescent="0.3">
      <c r="A76" s="42" t="s">
        <v>179</v>
      </c>
      <c r="B76" s="19" t="s">
        <v>6</v>
      </c>
      <c r="C76" s="19" t="s">
        <v>2</v>
      </c>
      <c r="D76" s="25" t="s">
        <v>3</v>
      </c>
      <c r="E76" s="25" t="s">
        <v>4</v>
      </c>
      <c r="F76" s="51" t="s">
        <v>180</v>
      </c>
      <c r="G76" s="18"/>
      <c r="H76" s="42" t="s">
        <v>179</v>
      </c>
      <c r="I76" s="19" t="s">
        <v>6</v>
      </c>
      <c r="J76" s="25" t="s">
        <v>2</v>
      </c>
      <c r="K76" s="25" t="s">
        <v>3</v>
      </c>
      <c r="L76" s="25" t="s">
        <v>4</v>
      </c>
      <c r="M76" s="51" t="s">
        <v>180</v>
      </c>
    </row>
    <row r="77" spans="1:13" x14ac:dyDescent="0.3">
      <c r="A77" s="44">
        <v>402</v>
      </c>
      <c r="B77" s="20" t="s">
        <v>55</v>
      </c>
      <c r="C77" s="20">
        <v>48</v>
      </c>
      <c r="D77" s="20">
        <v>3</v>
      </c>
      <c r="E77" s="20">
        <v>35</v>
      </c>
      <c r="F77" s="47">
        <v>-22</v>
      </c>
      <c r="G77" s="18"/>
      <c r="H77" s="44">
        <v>141</v>
      </c>
      <c r="I77" s="20" t="s">
        <v>123</v>
      </c>
      <c r="J77" s="20">
        <v>12</v>
      </c>
      <c r="K77" s="20">
        <v>0</v>
      </c>
      <c r="L77" s="20">
        <v>4</v>
      </c>
      <c r="M77" s="47">
        <v>-10</v>
      </c>
    </row>
    <row r="78" spans="1:13" x14ac:dyDescent="0.3">
      <c r="A78" s="44">
        <v>430</v>
      </c>
      <c r="B78" s="20" t="s">
        <v>57</v>
      </c>
      <c r="C78" s="20">
        <v>24</v>
      </c>
      <c r="D78" s="20">
        <v>4</v>
      </c>
      <c r="E78" s="20">
        <v>14</v>
      </c>
      <c r="F78" s="47">
        <v>-12</v>
      </c>
      <c r="G78" s="17"/>
      <c r="H78" s="44">
        <v>190</v>
      </c>
      <c r="I78" s="20" t="s">
        <v>364</v>
      </c>
      <c r="J78" s="20">
        <v>72</v>
      </c>
      <c r="K78" s="20">
        <v>8</v>
      </c>
      <c r="L78" s="20">
        <v>84</v>
      </c>
      <c r="M78" s="47">
        <v>6</v>
      </c>
    </row>
    <row r="79" spans="1:13" x14ac:dyDescent="0.3">
      <c r="A79" s="44">
        <v>2118</v>
      </c>
      <c r="B79" s="20" t="s">
        <v>59</v>
      </c>
      <c r="C79" s="20">
        <v>12</v>
      </c>
      <c r="D79" s="20">
        <v>0</v>
      </c>
      <c r="E79" s="20">
        <v>3</v>
      </c>
      <c r="F79" s="47">
        <v>-6</v>
      </c>
      <c r="G79" s="18"/>
      <c r="H79" s="44">
        <v>811</v>
      </c>
      <c r="I79" s="20" t="s">
        <v>349</v>
      </c>
      <c r="J79" s="20">
        <v>12</v>
      </c>
      <c r="K79" s="20">
        <v>3</v>
      </c>
      <c r="L79" s="20">
        <v>40</v>
      </c>
      <c r="M79" s="47">
        <v>7</v>
      </c>
    </row>
    <row r="80" spans="1:13" x14ac:dyDescent="0.3">
      <c r="A80" s="44">
        <v>2184</v>
      </c>
      <c r="B80" s="20" t="s">
        <v>60</v>
      </c>
      <c r="C80" s="20">
        <v>12</v>
      </c>
      <c r="D80" s="20">
        <v>1</v>
      </c>
      <c r="E80" s="20">
        <v>5</v>
      </c>
      <c r="F80" s="47">
        <v>-4</v>
      </c>
      <c r="G80" s="18"/>
      <c r="H80" s="44">
        <v>2223</v>
      </c>
      <c r="I80" s="20" t="s">
        <v>303</v>
      </c>
      <c r="J80" s="20">
        <v>48</v>
      </c>
      <c r="K80" s="20">
        <v>7</v>
      </c>
      <c r="L80" s="20">
        <v>38</v>
      </c>
      <c r="M80" s="47">
        <v>-17</v>
      </c>
    </row>
    <row r="81" spans="1:14" x14ac:dyDescent="0.3">
      <c r="A81" s="44">
        <v>2198</v>
      </c>
      <c r="B81" s="20" t="s">
        <v>329</v>
      </c>
      <c r="C81" s="20">
        <v>12</v>
      </c>
      <c r="D81" s="20">
        <v>1</v>
      </c>
      <c r="E81" s="20">
        <v>58</v>
      </c>
      <c r="F81" s="47">
        <v>1</v>
      </c>
      <c r="G81" s="18"/>
      <c r="H81" s="44">
        <v>2370</v>
      </c>
      <c r="I81" s="20" t="s">
        <v>125</v>
      </c>
      <c r="J81" s="20">
        <v>96</v>
      </c>
      <c r="K81" s="20">
        <v>10</v>
      </c>
      <c r="L81" s="20">
        <v>92</v>
      </c>
      <c r="M81" s="47">
        <v>22</v>
      </c>
    </row>
    <row r="82" spans="1:14" x14ac:dyDescent="0.3">
      <c r="A82" s="44">
        <v>2633</v>
      </c>
      <c r="B82" s="20" t="s">
        <v>64</v>
      </c>
      <c r="C82" s="20">
        <v>12</v>
      </c>
      <c r="D82" s="20">
        <v>0</v>
      </c>
      <c r="E82" s="20">
        <v>8</v>
      </c>
      <c r="F82" s="47">
        <v>-20</v>
      </c>
      <c r="G82" s="18"/>
      <c r="H82" s="44">
        <v>2374</v>
      </c>
      <c r="I82" s="20" t="s">
        <v>381</v>
      </c>
      <c r="J82" s="20">
        <v>72</v>
      </c>
      <c r="K82" s="20">
        <v>11</v>
      </c>
      <c r="L82" s="20">
        <v>72</v>
      </c>
      <c r="M82" s="47">
        <v>5</v>
      </c>
    </row>
    <row r="83" spans="1:14" x14ac:dyDescent="0.3">
      <c r="A83" s="42" t="s">
        <v>4</v>
      </c>
      <c r="B83" s="19"/>
      <c r="C83" s="19">
        <f>SUM(C77:C82)</f>
        <v>120</v>
      </c>
      <c r="D83" s="19">
        <f>SUM(D77:D82)</f>
        <v>9</v>
      </c>
      <c r="E83" s="19">
        <f t="shared" ref="E83:F83" si="9">SUM(E77:E82)</f>
        <v>123</v>
      </c>
      <c r="F83" s="43">
        <f t="shared" si="9"/>
        <v>-63</v>
      </c>
      <c r="G83" s="18"/>
      <c r="H83" s="42" t="s">
        <v>4</v>
      </c>
      <c r="I83" s="19"/>
      <c r="J83" s="19">
        <f>SUM(J77:J82)</f>
        <v>312</v>
      </c>
      <c r="K83" s="19">
        <f>SUM(K77:K82)</f>
        <v>39</v>
      </c>
      <c r="L83" s="19">
        <f>SUM(L77:L82)</f>
        <v>330</v>
      </c>
      <c r="M83" s="43">
        <f>SUM(M77:M82)</f>
        <v>13</v>
      </c>
    </row>
    <row r="84" spans="1:14" ht="14.4" thickBot="1" x14ac:dyDescent="0.35">
      <c r="A84" s="35"/>
      <c r="B84" s="28"/>
      <c r="C84" s="28"/>
      <c r="D84" s="28"/>
      <c r="E84" s="28"/>
      <c r="F84" s="37"/>
      <c r="G84" s="18"/>
      <c r="H84" s="35"/>
      <c r="I84" s="28"/>
      <c r="J84" s="28"/>
      <c r="K84" s="28"/>
      <c r="L84" s="28"/>
      <c r="M84" s="37"/>
    </row>
    <row r="85" spans="1:14" ht="14.4" thickBot="1" x14ac:dyDescent="0.3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4" x14ac:dyDescent="0.3">
      <c r="A86" s="38" t="s">
        <v>198</v>
      </c>
      <c r="B86" s="39" t="s">
        <v>199</v>
      </c>
      <c r="C86" s="39" t="s">
        <v>50</v>
      </c>
      <c r="D86" s="39"/>
      <c r="E86" s="40">
        <f>E96/C96</f>
        <v>0.85256410256410253</v>
      </c>
      <c r="F86" s="46"/>
      <c r="G86" s="18"/>
      <c r="H86" s="38" t="s">
        <v>225</v>
      </c>
      <c r="I86" s="39" t="s">
        <v>286</v>
      </c>
      <c r="J86" s="39" t="s">
        <v>0</v>
      </c>
      <c r="K86" s="39"/>
      <c r="L86" s="40">
        <f>L94/J94</f>
        <v>1.446969696969697</v>
      </c>
      <c r="M86" s="41"/>
    </row>
    <row r="87" spans="1:14" x14ac:dyDescent="0.3">
      <c r="A87" s="42" t="s">
        <v>179</v>
      </c>
      <c r="B87" s="19" t="s">
        <v>6</v>
      </c>
      <c r="C87" s="25" t="s">
        <v>2</v>
      </c>
      <c r="D87" s="25" t="s">
        <v>3</v>
      </c>
      <c r="E87" s="25" t="s">
        <v>4</v>
      </c>
      <c r="F87" s="51" t="s">
        <v>180</v>
      </c>
      <c r="G87" s="18"/>
      <c r="H87" s="42" t="s">
        <v>179</v>
      </c>
      <c r="I87" s="19" t="s">
        <v>6</v>
      </c>
      <c r="J87" s="25" t="s">
        <v>2</v>
      </c>
      <c r="K87" s="25" t="s">
        <v>3</v>
      </c>
      <c r="L87" s="25" t="s">
        <v>4</v>
      </c>
      <c r="M87" s="51" t="s">
        <v>180</v>
      </c>
    </row>
    <row r="88" spans="1:14" x14ac:dyDescent="0.3">
      <c r="A88" s="44">
        <v>490</v>
      </c>
      <c r="B88" s="20" t="s">
        <v>66</v>
      </c>
      <c r="C88" s="20">
        <v>72</v>
      </c>
      <c r="D88" s="20">
        <v>7</v>
      </c>
      <c r="E88" s="20">
        <v>50</v>
      </c>
      <c r="F88" s="47">
        <v>-1</v>
      </c>
      <c r="G88" s="18"/>
      <c r="H88" s="44">
        <v>1161</v>
      </c>
      <c r="I88" s="20" t="s">
        <v>337</v>
      </c>
      <c r="J88" s="20">
        <v>48</v>
      </c>
      <c r="K88" s="20">
        <v>11</v>
      </c>
      <c r="L88" s="20">
        <v>86</v>
      </c>
      <c r="M88" s="47">
        <v>19</v>
      </c>
    </row>
    <row r="89" spans="1:14" x14ac:dyDescent="0.3">
      <c r="A89" s="44">
        <v>712</v>
      </c>
      <c r="B89" s="20" t="s">
        <v>68</v>
      </c>
      <c r="C89" s="20">
        <v>72</v>
      </c>
      <c r="D89" s="20">
        <v>10</v>
      </c>
      <c r="E89" s="20">
        <v>48</v>
      </c>
      <c r="F89" s="47">
        <v>-13</v>
      </c>
      <c r="G89" s="18"/>
      <c r="H89" s="44">
        <v>1224</v>
      </c>
      <c r="I89" s="20" t="s">
        <v>133</v>
      </c>
      <c r="J89" s="20">
        <v>24</v>
      </c>
      <c r="K89" s="20">
        <v>6</v>
      </c>
      <c r="L89" s="20">
        <v>20</v>
      </c>
      <c r="M89" s="47">
        <v>3</v>
      </c>
    </row>
    <row r="90" spans="1:14" x14ac:dyDescent="0.3">
      <c r="A90" s="44">
        <v>2180</v>
      </c>
      <c r="B90" s="20" t="s">
        <v>354</v>
      </c>
      <c r="C90" s="20">
        <v>24</v>
      </c>
      <c r="D90" s="20">
        <v>7</v>
      </c>
      <c r="E90" s="20">
        <v>34</v>
      </c>
      <c r="F90" s="47">
        <v>16</v>
      </c>
      <c r="G90" s="18"/>
      <c r="H90" s="44">
        <v>1325</v>
      </c>
      <c r="I90" s="20" t="s">
        <v>338</v>
      </c>
      <c r="J90" s="20">
        <v>12</v>
      </c>
      <c r="K90" s="20">
        <v>2</v>
      </c>
      <c r="L90" s="20">
        <v>21</v>
      </c>
      <c r="M90" s="47">
        <v>6</v>
      </c>
    </row>
    <row r="91" spans="1:14" x14ac:dyDescent="0.3">
      <c r="A91" s="44">
        <v>2291</v>
      </c>
      <c r="B91" s="20" t="s">
        <v>71</v>
      </c>
      <c r="C91" s="20">
        <v>24</v>
      </c>
      <c r="D91" s="20">
        <v>2</v>
      </c>
      <c r="E91" s="20">
        <v>9</v>
      </c>
      <c r="F91" s="47">
        <v>-17</v>
      </c>
      <c r="G91" s="18"/>
      <c r="H91" s="44">
        <v>2222</v>
      </c>
      <c r="I91" s="20" t="s">
        <v>304</v>
      </c>
      <c r="J91" s="20">
        <v>12</v>
      </c>
      <c r="K91" s="20">
        <v>4</v>
      </c>
      <c r="L91" s="20">
        <v>6</v>
      </c>
      <c r="M91" s="47">
        <v>-9</v>
      </c>
      <c r="N91" s="17"/>
    </row>
    <row r="92" spans="1:14" x14ac:dyDescent="0.3">
      <c r="A92" s="44">
        <v>2295</v>
      </c>
      <c r="B92" s="20" t="s">
        <v>360</v>
      </c>
      <c r="C92" s="20">
        <v>36</v>
      </c>
      <c r="D92" s="20">
        <v>2</v>
      </c>
      <c r="E92" s="20">
        <v>41</v>
      </c>
      <c r="F92" s="47">
        <v>10</v>
      </c>
      <c r="G92" s="18"/>
      <c r="H92" s="44">
        <v>2289</v>
      </c>
      <c r="I92" s="20" t="s">
        <v>339</v>
      </c>
      <c r="J92" s="20">
        <v>12</v>
      </c>
      <c r="K92" s="20">
        <v>1</v>
      </c>
      <c r="L92" s="20">
        <v>14</v>
      </c>
      <c r="M92" s="47">
        <v>7</v>
      </c>
    </row>
    <row r="93" spans="1:14" x14ac:dyDescent="0.3">
      <c r="A93" s="44">
        <v>2322</v>
      </c>
      <c r="B93" s="20" t="s">
        <v>307</v>
      </c>
      <c r="C93" s="20">
        <v>36</v>
      </c>
      <c r="D93" s="20">
        <v>3</v>
      </c>
      <c r="E93" s="20">
        <v>31</v>
      </c>
      <c r="F93" s="47">
        <v>-22</v>
      </c>
      <c r="G93" s="18"/>
      <c r="H93" s="44">
        <v>2293</v>
      </c>
      <c r="I93" s="20" t="s">
        <v>340</v>
      </c>
      <c r="J93" s="20">
        <v>24</v>
      </c>
      <c r="K93" s="20">
        <v>8</v>
      </c>
      <c r="L93" s="20">
        <v>44</v>
      </c>
      <c r="M93" s="47">
        <v>20</v>
      </c>
      <c r="N93" s="17"/>
    </row>
    <row r="94" spans="1:14" x14ac:dyDescent="0.3">
      <c r="A94" s="44">
        <v>2562</v>
      </c>
      <c r="B94" s="20" t="s">
        <v>330</v>
      </c>
      <c r="C94" s="20">
        <v>24</v>
      </c>
      <c r="D94" s="20">
        <v>3</v>
      </c>
      <c r="E94" s="20">
        <v>32</v>
      </c>
      <c r="F94" s="47">
        <v>6</v>
      </c>
      <c r="G94" s="18"/>
      <c r="H94" s="42" t="s">
        <v>4</v>
      </c>
      <c r="I94" s="19"/>
      <c r="J94" s="19">
        <f>SUM(J88:J93)</f>
        <v>132</v>
      </c>
      <c r="K94" s="19">
        <f>SUM(K88:K93)</f>
        <v>32</v>
      </c>
      <c r="L94" s="19">
        <f>SUM(L88:L93)</f>
        <v>191</v>
      </c>
      <c r="M94" s="43">
        <f>SUM(M88:M93)</f>
        <v>46</v>
      </c>
    </row>
    <row r="95" spans="1:14" ht="14.4" thickBot="1" x14ac:dyDescent="0.35">
      <c r="A95" s="44">
        <v>2597</v>
      </c>
      <c r="B95" s="20" t="s">
        <v>75</v>
      </c>
      <c r="C95" s="20">
        <v>24</v>
      </c>
      <c r="D95" s="20">
        <v>2</v>
      </c>
      <c r="E95" s="20">
        <v>21</v>
      </c>
      <c r="F95" s="47">
        <v>-5</v>
      </c>
      <c r="G95" s="18"/>
      <c r="H95" s="35"/>
      <c r="I95" s="28"/>
      <c r="J95" s="28"/>
      <c r="K95" s="28"/>
      <c r="L95" s="28"/>
      <c r="M95" s="37"/>
    </row>
    <row r="96" spans="1:14" ht="14.4" thickBot="1" x14ac:dyDescent="0.35">
      <c r="A96" s="42" t="s">
        <v>4</v>
      </c>
      <c r="B96" s="19"/>
      <c r="C96" s="19">
        <f>SUM(C88:C95)</f>
        <v>312</v>
      </c>
      <c r="D96" s="19">
        <f>SUM(D88:D95)</f>
        <v>36</v>
      </c>
      <c r="E96" s="19">
        <f t="shared" ref="E96:F96" si="10">SUM(E88:E95)</f>
        <v>266</v>
      </c>
      <c r="F96" s="43">
        <f t="shared" si="10"/>
        <v>-26</v>
      </c>
      <c r="G96" s="18"/>
      <c r="H96" s="18"/>
      <c r="I96" s="18"/>
      <c r="J96" s="18"/>
      <c r="K96" s="18"/>
      <c r="L96" s="18"/>
      <c r="M96" s="18"/>
    </row>
    <row r="97" spans="1:13" ht="14.4" thickBot="1" x14ac:dyDescent="0.35">
      <c r="A97" s="35"/>
      <c r="B97" s="28"/>
      <c r="C97" s="28"/>
      <c r="D97" s="28"/>
      <c r="E97" s="28"/>
      <c r="F97" s="37"/>
      <c r="G97" s="18"/>
      <c r="H97" s="38" t="s">
        <v>214</v>
      </c>
      <c r="I97" s="39" t="s">
        <v>287</v>
      </c>
      <c r="J97" s="39" t="s">
        <v>39</v>
      </c>
      <c r="K97" s="39"/>
      <c r="L97" s="40">
        <f>L109/J109</f>
        <v>0.84722222222222221</v>
      </c>
      <c r="M97" s="48"/>
    </row>
    <row r="98" spans="1:13" ht="14.4" thickBot="1" x14ac:dyDescent="0.35">
      <c r="A98" s="18"/>
      <c r="B98" s="18"/>
      <c r="C98" s="18"/>
      <c r="D98" s="18"/>
      <c r="E98" s="18"/>
      <c r="F98" s="18"/>
      <c r="G98" s="18"/>
      <c r="H98" s="42" t="s">
        <v>179</v>
      </c>
      <c r="I98" s="19" t="s">
        <v>6</v>
      </c>
      <c r="J98" s="25" t="s">
        <v>2</v>
      </c>
      <c r="K98" s="25" t="s">
        <v>3</v>
      </c>
      <c r="L98" s="25" t="s">
        <v>4</v>
      </c>
      <c r="M98" s="51" t="s">
        <v>180</v>
      </c>
    </row>
    <row r="99" spans="1:13" x14ac:dyDescent="0.3">
      <c r="A99" s="38" t="s">
        <v>206</v>
      </c>
      <c r="B99" s="39" t="s">
        <v>207</v>
      </c>
      <c r="C99" s="39" t="s">
        <v>0</v>
      </c>
      <c r="D99" s="39"/>
      <c r="E99" s="40">
        <f>E110/C110</f>
        <v>0.83750000000000002</v>
      </c>
      <c r="F99" s="48"/>
      <c r="G99" s="18"/>
      <c r="H99" s="44">
        <v>408</v>
      </c>
      <c r="I99" s="20" t="s">
        <v>341</v>
      </c>
      <c r="J99" s="20">
        <v>24</v>
      </c>
      <c r="K99" s="20">
        <v>6</v>
      </c>
      <c r="L99" s="20">
        <v>33</v>
      </c>
      <c r="M99" s="47">
        <v>-4</v>
      </c>
    </row>
    <row r="100" spans="1:13" x14ac:dyDescent="0.3">
      <c r="A100" s="42" t="s">
        <v>179</v>
      </c>
      <c r="B100" s="19" t="s">
        <v>6</v>
      </c>
      <c r="C100" s="25" t="s">
        <v>2</v>
      </c>
      <c r="D100" s="25" t="s">
        <v>3</v>
      </c>
      <c r="E100" s="25" t="s">
        <v>4</v>
      </c>
      <c r="F100" s="51" t="s">
        <v>180</v>
      </c>
      <c r="G100" s="18"/>
      <c r="H100" s="44">
        <v>1463</v>
      </c>
      <c r="I100" s="20" t="s">
        <v>93</v>
      </c>
      <c r="J100" s="20">
        <v>12</v>
      </c>
      <c r="K100" s="20">
        <v>0</v>
      </c>
      <c r="L100" s="20">
        <v>2</v>
      </c>
      <c r="M100" s="47">
        <v>-7</v>
      </c>
    </row>
    <row r="101" spans="1:13" x14ac:dyDescent="0.3">
      <c r="A101" s="44">
        <v>971</v>
      </c>
      <c r="B101" s="20" t="s">
        <v>82</v>
      </c>
      <c r="C101" s="20">
        <v>48</v>
      </c>
      <c r="D101" s="20">
        <v>5</v>
      </c>
      <c r="E101" s="20">
        <v>39</v>
      </c>
      <c r="F101" s="47">
        <v>1</v>
      </c>
      <c r="G101" s="18"/>
      <c r="H101" s="44">
        <v>2243</v>
      </c>
      <c r="I101" s="20" t="s">
        <v>95</v>
      </c>
      <c r="J101" s="20">
        <v>24</v>
      </c>
      <c r="K101" s="20">
        <v>0</v>
      </c>
      <c r="L101" s="20">
        <v>13</v>
      </c>
      <c r="M101" s="47">
        <v>-17</v>
      </c>
    </row>
    <row r="102" spans="1:13" x14ac:dyDescent="0.3">
      <c r="A102" s="44">
        <v>1403</v>
      </c>
      <c r="B102" s="20" t="s">
        <v>351</v>
      </c>
      <c r="C102" s="20">
        <v>12</v>
      </c>
      <c r="D102" s="20">
        <v>2</v>
      </c>
      <c r="E102" s="20">
        <v>26</v>
      </c>
      <c r="F102" s="47">
        <v>18</v>
      </c>
      <c r="G102" s="17"/>
      <c r="H102" s="44">
        <v>2261</v>
      </c>
      <c r="I102" s="20" t="s">
        <v>310</v>
      </c>
      <c r="J102" s="20">
        <v>24</v>
      </c>
      <c r="K102" s="20">
        <v>4</v>
      </c>
      <c r="L102" s="20">
        <v>19</v>
      </c>
      <c r="M102" s="47">
        <v>-9</v>
      </c>
    </row>
    <row r="103" spans="1:13" x14ac:dyDescent="0.3">
      <c r="A103" s="44">
        <v>2177</v>
      </c>
      <c r="B103" s="20" t="s">
        <v>85</v>
      </c>
      <c r="C103" s="20">
        <v>24</v>
      </c>
      <c r="D103" s="20">
        <v>3</v>
      </c>
      <c r="E103" s="20">
        <v>17</v>
      </c>
      <c r="F103" s="47">
        <v>-44</v>
      </c>
      <c r="G103" s="18"/>
      <c r="H103" s="44">
        <v>2300</v>
      </c>
      <c r="I103" s="20" t="s">
        <v>365</v>
      </c>
      <c r="J103" s="20">
        <v>48</v>
      </c>
      <c r="K103" s="20">
        <v>13</v>
      </c>
      <c r="L103" s="20">
        <v>61</v>
      </c>
      <c r="M103" s="47">
        <v>30</v>
      </c>
    </row>
    <row r="104" spans="1:13" x14ac:dyDescent="0.3">
      <c r="A104" s="44">
        <v>2201</v>
      </c>
      <c r="B104" s="20" t="s">
        <v>331</v>
      </c>
      <c r="C104" s="20">
        <v>24</v>
      </c>
      <c r="D104" s="20">
        <v>9</v>
      </c>
      <c r="E104" s="20">
        <v>62</v>
      </c>
      <c r="F104" s="47">
        <v>28</v>
      </c>
      <c r="G104" s="18"/>
      <c r="H104" s="44">
        <v>2436</v>
      </c>
      <c r="I104" s="20" t="s">
        <v>101</v>
      </c>
      <c r="J104" s="20">
        <v>96</v>
      </c>
      <c r="K104" s="20">
        <v>5</v>
      </c>
      <c r="L104" s="20">
        <v>45</v>
      </c>
      <c r="M104" s="47">
        <v>-31</v>
      </c>
    </row>
    <row r="105" spans="1:13" x14ac:dyDescent="0.3">
      <c r="A105" s="44">
        <v>2347</v>
      </c>
      <c r="B105" s="20" t="s">
        <v>88</v>
      </c>
      <c r="C105" s="20">
        <v>36</v>
      </c>
      <c r="D105" s="20">
        <v>2</v>
      </c>
      <c r="E105" s="20">
        <v>21</v>
      </c>
      <c r="F105" s="47">
        <v>2</v>
      </c>
      <c r="G105" s="18"/>
      <c r="H105" s="44">
        <v>3605</v>
      </c>
      <c r="I105" s="20" t="s">
        <v>342</v>
      </c>
      <c r="J105" s="20">
        <v>12</v>
      </c>
      <c r="K105" s="20">
        <v>2</v>
      </c>
      <c r="L105" s="20">
        <v>21</v>
      </c>
      <c r="M105" s="47">
        <v>9</v>
      </c>
    </row>
    <row r="106" spans="1:13" x14ac:dyDescent="0.3">
      <c r="A106" s="44">
        <v>2641</v>
      </c>
      <c r="B106" s="20" t="s">
        <v>308</v>
      </c>
      <c r="C106" s="20">
        <v>12</v>
      </c>
      <c r="D106" s="20">
        <v>0</v>
      </c>
      <c r="E106" s="20">
        <v>0</v>
      </c>
      <c r="F106" s="47">
        <v>-37</v>
      </c>
      <c r="G106" s="18"/>
      <c r="H106" s="44">
        <v>3881</v>
      </c>
      <c r="I106" s="20" t="s">
        <v>343</v>
      </c>
      <c r="J106" s="20">
        <v>12</v>
      </c>
      <c r="K106" s="20">
        <v>0</v>
      </c>
      <c r="L106" s="20">
        <v>19</v>
      </c>
      <c r="M106" s="47">
        <v>6</v>
      </c>
    </row>
    <row r="107" spans="1:13" x14ac:dyDescent="0.3">
      <c r="A107" s="44">
        <v>3491</v>
      </c>
      <c r="B107" s="20" t="s">
        <v>89</v>
      </c>
      <c r="C107" s="20">
        <v>24</v>
      </c>
      <c r="D107" s="20">
        <v>0</v>
      </c>
      <c r="E107" s="20">
        <v>3</v>
      </c>
      <c r="F107" s="47">
        <v>-7</v>
      </c>
      <c r="G107" s="18"/>
      <c r="H107" s="44">
        <v>4035</v>
      </c>
      <c r="I107" s="20" t="s">
        <v>104</v>
      </c>
      <c r="J107" s="20">
        <v>24</v>
      </c>
      <c r="K107" s="20">
        <v>2</v>
      </c>
      <c r="L107" s="20">
        <v>22</v>
      </c>
      <c r="M107" s="47">
        <v>3</v>
      </c>
    </row>
    <row r="108" spans="1:13" x14ac:dyDescent="0.3">
      <c r="A108" s="44">
        <v>3998</v>
      </c>
      <c r="B108" s="20" t="s">
        <v>90</v>
      </c>
      <c r="C108" s="20">
        <v>48</v>
      </c>
      <c r="D108" s="20">
        <v>6</v>
      </c>
      <c r="E108" s="20">
        <v>23</v>
      </c>
      <c r="F108" s="47">
        <v>-9</v>
      </c>
      <c r="G108" s="18"/>
      <c r="H108" s="44">
        <v>4086</v>
      </c>
      <c r="I108" s="20" t="s">
        <v>311</v>
      </c>
      <c r="J108" s="20">
        <v>12</v>
      </c>
      <c r="K108" s="20">
        <v>0</v>
      </c>
      <c r="L108" s="20">
        <v>9</v>
      </c>
      <c r="M108" s="47">
        <v>1</v>
      </c>
    </row>
    <row r="109" spans="1:13" x14ac:dyDescent="0.3">
      <c r="A109" s="44">
        <v>4069</v>
      </c>
      <c r="B109" s="20" t="s">
        <v>91</v>
      </c>
      <c r="C109" s="20">
        <v>12</v>
      </c>
      <c r="D109" s="20">
        <v>0</v>
      </c>
      <c r="E109" s="20">
        <v>10</v>
      </c>
      <c r="F109" s="47">
        <v>3</v>
      </c>
      <c r="G109" s="18"/>
      <c r="H109" s="42" t="s">
        <v>4</v>
      </c>
      <c r="I109" s="19"/>
      <c r="J109" s="19">
        <f>SUM(J99:J108)</f>
        <v>288</v>
      </c>
      <c r="K109" s="19">
        <f>SUM(K99:K108)</f>
        <v>32</v>
      </c>
      <c r="L109" s="19">
        <f t="shared" ref="L109:M109" si="11">SUM(L99:L108)</f>
        <v>244</v>
      </c>
      <c r="M109" s="43">
        <f t="shared" si="11"/>
        <v>-19</v>
      </c>
    </row>
    <row r="110" spans="1:13" ht="14.4" thickBot="1" x14ac:dyDescent="0.35">
      <c r="A110" s="42" t="s">
        <v>4</v>
      </c>
      <c r="B110" s="19"/>
      <c r="C110" s="19">
        <f>SUM(C101:C109)</f>
        <v>240</v>
      </c>
      <c r="D110" s="19">
        <f>SUM(D101:D109)</f>
        <v>27</v>
      </c>
      <c r="E110" s="19">
        <f t="shared" ref="E110:F110" si="12">SUM(E101:E109)</f>
        <v>201</v>
      </c>
      <c r="F110" s="43">
        <f t="shared" si="12"/>
        <v>-45</v>
      </c>
      <c r="G110" s="18"/>
      <c r="H110" s="35"/>
      <c r="I110" s="28"/>
      <c r="J110" s="28"/>
      <c r="K110" s="28"/>
      <c r="L110" s="28"/>
      <c r="M110" s="37"/>
    </row>
    <row r="111" spans="1:13" ht="14.4" thickBot="1" x14ac:dyDescent="0.35">
      <c r="A111" s="49"/>
      <c r="B111" s="36"/>
      <c r="C111" s="36"/>
      <c r="D111" s="36"/>
      <c r="E111" s="36"/>
      <c r="F111" s="50"/>
      <c r="G111" s="18"/>
      <c r="H111" s="18"/>
      <c r="I111" s="18"/>
      <c r="J111" s="18"/>
      <c r="K111" s="18"/>
      <c r="L111" s="18"/>
      <c r="M111" s="18"/>
    </row>
    <row r="112" spans="1:13" ht="14.4" thickBot="1" x14ac:dyDescent="0.35">
      <c r="A112" s="17"/>
      <c r="B112" s="17"/>
      <c r="C112" s="17"/>
      <c r="D112" s="17"/>
      <c r="E112" s="17"/>
      <c r="F112" s="17"/>
      <c r="G112" s="18"/>
      <c r="H112" s="38" t="s">
        <v>217</v>
      </c>
      <c r="I112" s="39" t="s">
        <v>218</v>
      </c>
      <c r="J112" s="39" t="s">
        <v>50</v>
      </c>
      <c r="K112" s="39"/>
      <c r="L112" s="40">
        <f>L121/J121</f>
        <v>0.7416666666666667</v>
      </c>
      <c r="M112" s="46"/>
    </row>
    <row r="113" spans="1:13" x14ac:dyDescent="0.3">
      <c r="A113" s="38" t="s">
        <v>210</v>
      </c>
      <c r="B113" s="39" t="s">
        <v>211</v>
      </c>
      <c r="C113" s="39" t="s">
        <v>50</v>
      </c>
      <c r="D113" s="39"/>
      <c r="E113" s="40">
        <f>E121/C121</f>
        <v>0.65350877192982459</v>
      </c>
      <c r="F113" s="46"/>
      <c r="G113" s="18"/>
      <c r="H113" s="42" t="s">
        <v>179</v>
      </c>
      <c r="I113" s="19" t="s">
        <v>6</v>
      </c>
      <c r="J113" s="25" t="s">
        <v>2</v>
      </c>
      <c r="K113" s="25" t="s">
        <v>3</v>
      </c>
      <c r="L113" s="25" t="s">
        <v>4</v>
      </c>
      <c r="M113" s="51" t="s">
        <v>180</v>
      </c>
    </row>
    <row r="114" spans="1:13" x14ac:dyDescent="0.3">
      <c r="A114" s="42" t="s">
        <v>179</v>
      </c>
      <c r="B114" s="19" t="s">
        <v>6</v>
      </c>
      <c r="C114" s="25" t="s">
        <v>2</v>
      </c>
      <c r="D114" s="25" t="s">
        <v>3</v>
      </c>
      <c r="E114" s="25" t="s">
        <v>4</v>
      </c>
      <c r="F114" s="51" t="s">
        <v>180</v>
      </c>
      <c r="G114" s="18"/>
      <c r="H114" s="44">
        <v>691</v>
      </c>
      <c r="I114" s="20" t="s">
        <v>108</v>
      </c>
      <c r="J114" s="20">
        <v>48</v>
      </c>
      <c r="K114" s="20">
        <v>0</v>
      </c>
      <c r="L114" s="20">
        <v>18</v>
      </c>
      <c r="M114" s="47">
        <v>-45</v>
      </c>
    </row>
    <row r="115" spans="1:13" x14ac:dyDescent="0.3">
      <c r="A115" s="44">
        <v>372</v>
      </c>
      <c r="B115" s="20" t="s">
        <v>92</v>
      </c>
      <c r="C115" s="20">
        <v>72</v>
      </c>
      <c r="D115" s="20">
        <v>8</v>
      </c>
      <c r="E115" s="20">
        <v>24</v>
      </c>
      <c r="F115" s="47">
        <v>-21</v>
      </c>
      <c r="G115" s="18"/>
      <c r="H115" s="44">
        <v>767</v>
      </c>
      <c r="I115" s="20" t="s">
        <v>348</v>
      </c>
      <c r="J115" s="20">
        <v>24</v>
      </c>
      <c r="K115" s="20">
        <v>3</v>
      </c>
      <c r="L115" s="20">
        <v>27</v>
      </c>
      <c r="M115" s="47">
        <v>0</v>
      </c>
    </row>
    <row r="116" spans="1:13" x14ac:dyDescent="0.3">
      <c r="A116" s="44">
        <v>2233</v>
      </c>
      <c r="B116" s="20" t="s">
        <v>94</v>
      </c>
      <c r="C116" s="20">
        <v>72</v>
      </c>
      <c r="D116" s="20">
        <v>4</v>
      </c>
      <c r="E116" s="20">
        <v>41</v>
      </c>
      <c r="F116" s="47">
        <v>-13</v>
      </c>
      <c r="G116" s="18"/>
      <c r="H116" s="44">
        <v>1291</v>
      </c>
      <c r="I116" s="20" t="s">
        <v>312</v>
      </c>
      <c r="J116" s="20">
        <v>36</v>
      </c>
      <c r="K116" s="20">
        <v>3</v>
      </c>
      <c r="L116" s="20">
        <v>33</v>
      </c>
      <c r="M116" s="47">
        <v>15</v>
      </c>
    </row>
    <row r="117" spans="1:13" x14ac:dyDescent="0.3">
      <c r="A117" s="44">
        <v>2246</v>
      </c>
      <c r="B117" s="20" t="s">
        <v>332</v>
      </c>
      <c r="C117" s="20">
        <v>24</v>
      </c>
      <c r="D117" s="20">
        <v>0</v>
      </c>
      <c r="E117" s="20">
        <v>29</v>
      </c>
      <c r="F117" s="47">
        <v>-12</v>
      </c>
      <c r="G117" s="18"/>
      <c r="H117" s="44">
        <v>1292</v>
      </c>
      <c r="I117" s="20" t="s">
        <v>111</v>
      </c>
      <c r="J117" s="20">
        <v>12</v>
      </c>
      <c r="K117" s="20">
        <v>0</v>
      </c>
      <c r="L117" s="20">
        <v>6</v>
      </c>
      <c r="M117" s="47">
        <v>-17</v>
      </c>
    </row>
    <row r="118" spans="1:13" x14ac:dyDescent="0.3">
      <c r="A118" s="44">
        <v>2405</v>
      </c>
      <c r="B118" s="20" t="s">
        <v>333</v>
      </c>
      <c r="C118" s="20">
        <v>12</v>
      </c>
      <c r="D118" s="20">
        <v>3</v>
      </c>
      <c r="E118" s="20">
        <v>17</v>
      </c>
      <c r="F118" s="47">
        <v>-1</v>
      </c>
      <c r="G118" s="18"/>
      <c r="H118" s="44">
        <v>1391</v>
      </c>
      <c r="I118" s="20" t="s">
        <v>113</v>
      </c>
      <c r="J118" s="20">
        <v>36</v>
      </c>
      <c r="K118" s="20">
        <v>3</v>
      </c>
      <c r="L118" s="20">
        <v>21</v>
      </c>
      <c r="M118" s="47">
        <v>-9</v>
      </c>
    </row>
    <row r="119" spans="1:13" x14ac:dyDescent="0.3">
      <c r="A119" s="44">
        <v>2556</v>
      </c>
      <c r="B119" s="20" t="s">
        <v>309</v>
      </c>
      <c r="C119" s="20">
        <v>36</v>
      </c>
      <c r="D119" s="20">
        <v>2</v>
      </c>
      <c r="E119" s="20">
        <v>21</v>
      </c>
      <c r="F119" s="47">
        <v>-10</v>
      </c>
      <c r="G119" s="18"/>
      <c r="H119" s="44">
        <v>3025</v>
      </c>
      <c r="I119" s="20" t="s">
        <v>313</v>
      </c>
      <c r="J119" s="20">
        <v>36</v>
      </c>
      <c r="K119" s="20">
        <v>0</v>
      </c>
      <c r="L119" s="20">
        <v>18</v>
      </c>
      <c r="M119" s="47">
        <v>2</v>
      </c>
    </row>
    <row r="120" spans="1:13" x14ac:dyDescent="0.3">
      <c r="A120" s="44">
        <v>4428</v>
      </c>
      <c r="B120" s="20" t="s">
        <v>377</v>
      </c>
      <c r="C120" s="20">
        <v>12</v>
      </c>
      <c r="D120" s="20">
        <v>7</v>
      </c>
      <c r="E120" s="20">
        <v>17</v>
      </c>
      <c r="F120" s="47">
        <v>-5</v>
      </c>
      <c r="G120" s="18"/>
      <c r="H120" s="44">
        <v>3615</v>
      </c>
      <c r="I120" s="20" t="s">
        <v>344</v>
      </c>
      <c r="J120" s="20">
        <v>48</v>
      </c>
      <c r="K120" s="20">
        <v>4</v>
      </c>
      <c r="L120" s="20">
        <v>55</v>
      </c>
      <c r="M120" s="47">
        <v>15</v>
      </c>
    </row>
    <row r="121" spans="1:13" x14ac:dyDescent="0.3">
      <c r="A121" s="42" t="s">
        <v>4</v>
      </c>
      <c r="B121" s="19"/>
      <c r="C121" s="19">
        <f>SUM(C115:C120)</f>
        <v>228</v>
      </c>
      <c r="D121" s="19">
        <f>SUM(D115:D120)</f>
        <v>24</v>
      </c>
      <c r="E121" s="19">
        <f t="shared" ref="E121:F121" si="13">SUM(E115:E120)</f>
        <v>149</v>
      </c>
      <c r="F121" s="43">
        <f t="shared" si="13"/>
        <v>-62</v>
      </c>
      <c r="G121" s="18"/>
      <c r="H121" s="42" t="s">
        <v>4</v>
      </c>
      <c r="I121" s="19"/>
      <c r="J121" s="19">
        <f>SUM(J114:J120)</f>
        <v>240</v>
      </c>
      <c r="K121" s="19">
        <f>SUM(K114:K120)</f>
        <v>13</v>
      </c>
      <c r="L121" s="19">
        <f t="shared" ref="L121:M121" si="14">SUM(L114:L120)</f>
        <v>178</v>
      </c>
      <c r="M121" s="43">
        <f t="shared" si="14"/>
        <v>-39</v>
      </c>
    </row>
    <row r="122" spans="1:13" ht="14.4" thickBot="1" x14ac:dyDescent="0.35">
      <c r="A122" s="49"/>
      <c r="B122" s="36"/>
      <c r="C122" s="36"/>
      <c r="D122" s="36"/>
      <c r="E122" s="36"/>
      <c r="F122" s="50"/>
      <c r="G122" s="18"/>
      <c r="H122" s="35"/>
      <c r="I122" s="28"/>
      <c r="J122" s="28"/>
      <c r="K122" s="28"/>
      <c r="L122" s="28"/>
      <c r="M122" s="37"/>
    </row>
    <row r="123" spans="1:13" ht="14.4" thickBot="1" x14ac:dyDescent="0.35">
      <c r="A123" s="17"/>
      <c r="B123" s="17"/>
      <c r="C123" s="17"/>
      <c r="D123" s="17"/>
      <c r="E123" s="17"/>
      <c r="F123" s="17"/>
      <c r="G123" s="18"/>
      <c r="H123" s="18"/>
      <c r="I123" s="18"/>
      <c r="J123" s="18"/>
      <c r="K123" s="18"/>
      <c r="L123" s="18"/>
      <c r="M123" s="18"/>
    </row>
    <row r="124" spans="1:13" x14ac:dyDescent="0.3">
      <c r="A124" s="38" t="s">
        <v>212</v>
      </c>
      <c r="B124" s="39" t="s">
        <v>213</v>
      </c>
      <c r="C124" s="39" t="s">
        <v>1</v>
      </c>
      <c r="D124" s="39"/>
      <c r="E124" s="40">
        <f>E132/C132</f>
        <v>1.6071428571428572</v>
      </c>
      <c r="F124" s="41"/>
      <c r="G124" s="18"/>
      <c r="H124" s="38" t="s">
        <v>223</v>
      </c>
      <c r="I124" s="39" t="s">
        <v>224</v>
      </c>
      <c r="J124" s="39" t="s">
        <v>15</v>
      </c>
      <c r="K124" s="39"/>
      <c r="L124" s="40">
        <f>L133/J133</f>
        <v>1.5333333333333334</v>
      </c>
      <c r="M124" s="46"/>
    </row>
    <row r="125" spans="1:13" x14ac:dyDescent="0.3">
      <c r="A125" s="42" t="s">
        <v>179</v>
      </c>
      <c r="B125" s="19" t="s">
        <v>6</v>
      </c>
      <c r="C125" s="25" t="s">
        <v>2</v>
      </c>
      <c r="D125" s="25" t="s">
        <v>3</v>
      </c>
      <c r="E125" s="25" t="s">
        <v>4</v>
      </c>
      <c r="F125" s="51" t="s">
        <v>180</v>
      </c>
      <c r="G125" s="18"/>
      <c r="H125" s="42" t="s">
        <v>179</v>
      </c>
      <c r="I125" s="19" t="s">
        <v>6</v>
      </c>
      <c r="J125" s="25" t="s">
        <v>2</v>
      </c>
      <c r="K125" s="25" t="s">
        <v>3</v>
      </c>
      <c r="L125" s="25" t="s">
        <v>4</v>
      </c>
      <c r="M125" s="51" t="s">
        <v>180</v>
      </c>
    </row>
    <row r="126" spans="1:13" x14ac:dyDescent="0.3">
      <c r="A126" s="44">
        <v>515</v>
      </c>
      <c r="B126" s="20" t="s">
        <v>106</v>
      </c>
      <c r="C126" s="20">
        <v>12</v>
      </c>
      <c r="D126" s="20">
        <v>1</v>
      </c>
      <c r="E126" s="20">
        <v>3</v>
      </c>
      <c r="F126" s="47">
        <v>-12</v>
      </c>
      <c r="G126" s="18"/>
      <c r="H126" s="44">
        <v>376</v>
      </c>
      <c r="I126" s="20" t="s">
        <v>382</v>
      </c>
      <c r="J126" s="20">
        <v>48</v>
      </c>
      <c r="K126" s="20">
        <v>7</v>
      </c>
      <c r="L126" s="20">
        <v>48</v>
      </c>
      <c r="M126" s="47">
        <v>14</v>
      </c>
    </row>
    <row r="127" spans="1:13" x14ac:dyDescent="0.3">
      <c r="A127" s="44">
        <v>582</v>
      </c>
      <c r="B127" s="20" t="s">
        <v>236</v>
      </c>
      <c r="C127" s="20">
        <v>12</v>
      </c>
      <c r="D127" s="20">
        <v>2</v>
      </c>
      <c r="E127" s="20">
        <v>20</v>
      </c>
      <c r="F127" s="47">
        <v>-1</v>
      </c>
      <c r="G127" s="18"/>
      <c r="H127" s="44">
        <v>979</v>
      </c>
      <c r="I127" s="20" t="s">
        <v>345</v>
      </c>
      <c r="J127" s="20">
        <v>12</v>
      </c>
      <c r="K127" s="20">
        <v>0</v>
      </c>
      <c r="L127" s="20">
        <v>30</v>
      </c>
      <c r="M127" s="47">
        <v>1</v>
      </c>
    </row>
    <row r="128" spans="1:13" x14ac:dyDescent="0.3">
      <c r="A128" s="44">
        <v>2185</v>
      </c>
      <c r="B128" s="20" t="s">
        <v>378</v>
      </c>
      <c r="C128" s="20">
        <v>12</v>
      </c>
      <c r="D128" s="20">
        <v>4</v>
      </c>
      <c r="E128" s="20">
        <v>25</v>
      </c>
      <c r="F128" s="47">
        <v>9</v>
      </c>
      <c r="G128" s="18"/>
      <c r="H128" s="44">
        <v>2163</v>
      </c>
      <c r="I128" s="20" t="s">
        <v>383</v>
      </c>
      <c r="J128" s="20">
        <v>36</v>
      </c>
      <c r="K128" s="20">
        <v>8</v>
      </c>
      <c r="L128" s="20">
        <v>77</v>
      </c>
      <c r="M128" s="47">
        <v>18</v>
      </c>
    </row>
    <row r="129" spans="1:13" x14ac:dyDescent="0.3">
      <c r="A129" s="44">
        <v>2264</v>
      </c>
      <c r="B129" s="20" t="s">
        <v>358</v>
      </c>
      <c r="C129" s="20">
        <v>12</v>
      </c>
      <c r="D129" s="20">
        <v>3</v>
      </c>
      <c r="E129" s="20">
        <v>39</v>
      </c>
      <c r="F129" s="47">
        <v>23</v>
      </c>
      <c r="G129" s="18"/>
      <c r="H129" s="44">
        <v>2166</v>
      </c>
      <c r="I129" s="20" t="s">
        <v>346</v>
      </c>
      <c r="J129" s="20">
        <v>12</v>
      </c>
      <c r="K129" s="20">
        <v>0</v>
      </c>
      <c r="L129" s="20">
        <v>21</v>
      </c>
      <c r="M129" s="47">
        <v>8</v>
      </c>
    </row>
    <row r="130" spans="1:13" x14ac:dyDescent="0.3">
      <c r="A130" s="44">
        <v>2418</v>
      </c>
      <c r="B130" s="20" t="s">
        <v>334</v>
      </c>
      <c r="C130" s="20">
        <v>12</v>
      </c>
      <c r="D130" s="20">
        <v>0</v>
      </c>
      <c r="E130" s="20">
        <v>19</v>
      </c>
      <c r="F130" s="47">
        <v>1</v>
      </c>
      <c r="G130" s="18"/>
      <c r="H130" s="44">
        <v>3506</v>
      </c>
      <c r="I130" s="20" t="s">
        <v>122</v>
      </c>
      <c r="J130" s="20">
        <v>24</v>
      </c>
      <c r="K130" s="20">
        <v>2</v>
      </c>
      <c r="L130" s="20">
        <v>14</v>
      </c>
      <c r="M130" s="47">
        <v>-6</v>
      </c>
    </row>
    <row r="131" spans="1:13" x14ac:dyDescent="0.3">
      <c r="A131" s="44">
        <v>3228</v>
      </c>
      <c r="B131" s="20" t="s">
        <v>335</v>
      </c>
      <c r="C131" s="20">
        <v>24</v>
      </c>
      <c r="D131" s="20">
        <v>3</v>
      </c>
      <c r="E131" s="20">
        <v>29</v>
      </c>
      <c r="F131" s="47">
        <v>-15</v>
      </c>
      <c r="G131" s="17"/>
      <c r="H131" s="44">
        <v>3614</v>
      </c>
      <c r="I131" s="20" t="s">
        <v>361</v>
      </c>
      <c r="J131" s="20">
        <v>24</v>
      </c>
      <c r="K131" s="20">
        <v>2</v>
      </c>
      <c r="L131" s="20">
        <v>31</v>
      </c>
      <c r="M131" s="47">
        <v>6</v>
      </c>
    </row>
    <row r="132" spans="1:13" x14ac:dyDescent="0.3">
      <c r="A132" s="42" t="s">
        <v>4</v>
      </c>
      <c r="B132" s="19"/>
      <c r="C132" s="19">
        <f>SUM(C126:C131)</f>
        <v>84</v>
      </c>
      <c r="D132" s="19">
        <f>SUM(D126:D131)</f>
        <v>13</v>
      </c>
      <c r="E132" s="19">
        <f>SUM(E126:E131)</f>
        <v>135</v>
      </c>
      <c r="F132" s="43">
        <f>SUM(F126:F131)</f>
        <v>5</v>
      </c>
      <c r="G132" s="18"/>
      <c r="H132" s="44">
        <v>3974</v>
      </c>
      <c r="I132" s="20" t="s">
        <v>384</v>
      </c>
      <c r="J132" s="20">
        <v>24</v>
      </c>
      <c r="K132" s="20">
        <v>12</v>
      </c>
      <c r="L132" s="20">
        <v>55</v>
      </c>
      <c r="M132" s="47">
        <v>2</v>
      </c>
    </row>
    <row r="133" spans="1:13" ht="14.4" thickBot="1" x14ac:dyDescent="0.35">
      <c r="A133" s="49"/>
      <c r="B133" s="36"/>
      <c r="C133" s="36"/>
      <c r="D133" s="36"/>
      <c r="E133" s="36"/>
      <c r="F133" s="50"/>
      <c r="G133" s="17"/>
      <c r="H133" s="33" t="s">
        <v>4</v>
      </c>
      <c r="J133" s="19">
        <f>SUM(J126:J132)</f>
        <v>180</v>
      </c>
      <c r="K133" s="19">
        <f>SUM(K126:K132)</f>
        <v>31</v>
      </c>
      <c r="L133" s="19">
        <f t="shared" ref="L133:M133" si="15">SUM(L126:L132)</f>
        <v>276</v>
      </c>
      <c r="M133" s="43">
        <f t="shared" si="15"/>
        <v>43</v>
      </c>
    </row>
    <row r="134" spans="1:13" ht="14.4" thickBot="1" x14ac:dyDescent="0.35">
      <c r="A134" s="17"/>
      <c r="B134" s="17"/>
      <c r="C134" s="17"/>
      <c r="D134" s="17"/>
      <c r="E134" s="17"/>
      <c r="F134" s="17"/>
      <c r="G134" s="18"/>
      <c r="H134" s="35"/>
      <c r="I134" s="28"/>
      <c r="J134" s="28"/>
      <c r="K134" s="28"/>
      <c r="L134" s="28"/>
      <c r="M134" s="37"/>
    </row>
    <row r="135" spans="1:13" ht="14.4" thickBot="1" x14ac:dyDescent="0.35">
      <c r="A135" s="38" t="s">
        <v>216</v>
      </c>
      <c r="B135" s="39" t="s">
        <v>284</v>
      </c>
      <c r="C135" s="39" t="s">
        <v>50</v>
      </c>
      <c r="D135" s="39"/>
      <c r="E135" s="40">
        <f>E142/C142</f>
        <v>1.1666666666666667</v>
      </c>
      <c r="F135" s="41"/>
      <c r="G135" s="18"/>
      <c r="H135" s="18"/>
      <c r="I135" s="18"/>
      <c r="J135" s="18"/>
      <c r="K135" s="18"/>
      <c r="L135" s="18"/>
      <c r="M135" s="18"/>
    </row>
    <row r="136" spans="1:13" x14ac:dyDescent="0.3">
      <c r="A136" s="42" t="s">
        <v>179</v>
      </c>
      <c r="B136" s="19" t="s">
        <v>6</v>
      </c>
      <c r="C136" s="25" t="s">
        <v>2</v>
      </c>
      <c r="D136" s="25" t="s">
        <v>3</v>
      </c>
      <c r="E136" s="25" t="s">
        <v>4</v>
      </c>
      <c r="F136" s="51" t="s">
        <v>180</v>
      </c>
      <c r="G136" s="18"/>
      <c r="H136" s="38" t="s">
        <v>228</v>
      </c>
      <c r="I136" s="39" t="s">
        <v>229</v>
      </c>
      <c r="J136" s="39" t="s">
        <v>50</v>
      </c>
      <c r="K136" s="39"/>
      <c r="L136" s="40">
        <f>L143/J143</f>
        <v>0.62254901960784315</v>
      </c>
      <c r="M136" s="46"/>
    </row>
    <row r="137" spans="1:13" x14ac:dyDescent="0.3">
      <c r="A137" s="44">
        <v>336</v>
      </c>
      <c r="B137" s="20" t="s">
        <v>379</v>
      </c>
      <c r="C137" s="20">
        <v>24</v>
      </c>
      <c r="D137" s="20">
        <v>7</v>
      </c>
      <c r="E137" s="20">
        <v>26</v>
      </c>
      <c r="F137" s="47">
        <v>0</v>
      </c>
      <c r="G137" s="18"/>
      <c r="H137" s="42" t="s">
        <v>179</v>
      </c>
      <c r="I137" s="19" t="s">
        <v>6</v>
      </c>
      <c r="J137" s="25" t="s">
        <v>2</v>
      </c>
      <c r="K137" s="25" t="s">
        <v>3</v>
      </c>
      <c r="L137" s="25" t="s">
        <v>4</v>
      </c>
      <c r="M137" s="51" t="s">
        <v>180</v>
      </c>
    </row>
    <row r="138" spans="1:13" x14ac:dyDescent="0.3">
      <c r="A138" s="44">
        <v>763</v>
      </c>
      <c r="B138" s="20" t="s">
        <v>336</v>
      </c>
      <c r="C138" s="20">
        <v>12</v>
      </c>
      <c r="D138" s="20">
        <v>5</v>
      </c>
      <c r="E138" s="20">
        <v>34</v>
      </c>
      <c r="F138" s="47">
        <v>-1</v>
      </c>
      <c r="G138" s="18"/>
      <c r="H138" s="44">
        <v>370</v>
      </c>
      <c r="I138" s="20" t="s">
        <v>127</v>
      </c>
      <c r="J138" s="20">
        <v>60</v>
      </c>
      <c r="K138" s="20">
        <v>1</v>
      </c>
      <c r="L138" s="20">
        <v>23</v>
      </c>
      <c r="M138" s="47">
        <v>-13</v>
      </c>
    </row>
    <row r="139" spans="1:13" x14ac:dyDescent="0.3">
      <c r="A139" s="44">
        <v>859</v>
      </c>
      <c r="B139" s="20" t="s">
        <v>117</v>
      </c>
      <c r="C139" s="20">
        <v>24</v>
      </c>
      <c r="D139" s="20">
        <v>1</v>
      </c>
      <c r="E139" s="20">
        <v>16</v>
      </c>
      <c r="F139" s="47">
        <v>-3</v>
      </c>
      <c r="G139" s="18"/>
      <c r="H139" s="44">
        <v>471</v>
      </c>
      <c r="I139" s="20" t="s">
        <v>128</v>
      </c>
      <c r="J139" s="20">
        <v>60</v>
      </c>
      <c r="K139" s="20">
        <v>5</v>
      </c>
      <c r="L139" s="20">
        <v>32</v>
      </c>
      <c r="M139" s="47">
        <v>-12</v>
      </c>
    </row>
    <row r="140" spans="1:13" x14ac:dyDescent="0.3">
      <c r="A140" s="44">
        <v>2178</v>
      </c>
      <c r="B140" s="20" t="s">
        <v>302</v>
      </c>
      <c r="C140" s="20">
        <v>60</v>
      </c>
      <c r="D140" s="20">
        <v>14</v>
      </c>
      <c r="E140" s="20">
        <v>50</v>
      </c>
      <c r="F140" s="47">
        <v>-3</v>
      </c>
      <c r="G140" s="18"/>
      <c r="H140" s="44">
        <v>2234</v>
      </c>
      <c r="I140" s="20" t="s">
        <v>314</v>
      </c>
      <c r="J140" s="20">
        <v>48</v>
      </c>
      <c r="K140" s="20">
        <v>5</v>
      </c>
      <c r="L140" s="20">
        <v>42</v>
      </c>
      <c r="M140" s="47">
        <v>18</v>
      </c>
    </row>
    <row r="141" spans="1:13" x14ac:dyDescent="0.3">
      <c r="A141" s="44">
        <v>2275</v>
      </c>
      <c r="B141" s="20" t="s">
        <v>380</v>
      </c>
      <c r="C141" s="20">
        <v>12</v>
      </c>
      <c r="D141" s="20">
        <v>8</v>
      </c>
      <c r="E141" s="20">
        <v>28</v>
      </c>
      <c r="F141" s="47">
        <v>4</v>
      </c>
      <c r="G141" s="18"/>
      <c r="H141" s="44">
        <v>2772</v>
      </c>
      <c r="I141" s="20" t="s">
        <v>130</v>
      </c>
      <c r="J141" s="20">
        <v>12</v>
      </c>
      <c r="K141" s="20">
        <v>0</v>
      </c>
      <c r="L141" s="20">
        <v>7</v>
      </c>
      <c r="M141" s="47">
        <v>1</v>
      </c>
    </row>
    <row r="142" spans="1:13" x14ac:dyDescent="0.3">
      <c r="A142" s="42" t="s">
        <v>4</v>
      </c>
      <c r="B142" s="19"/>
      <c r="C142" s="19">
        <f>SUM(C137:C141)</f>
        <v>132</v>
      </c>
      <c r="D142" s="19">
        <f>SUM(D137:D141)</f>
        <v>35</v>
      </c>
      <c r="E142" s="19">
        <f>SUM(E137:E141)</f>
        <v>154</v>
      </c>
      <c r="F142" s="43">
        <f>SUM(F137:F141)</f>
        <v>-3</v>
      </c>
      <c r="G142" s="18"/>
      <c r="H142" s="44">
        <v>2793</v>
      </c>
      <c r="I142" s="20" t="s">
        <v>131</v>
      </c>
      <c r="J142" s="20">
        <v>24</v>
      </c>
      <c r="K142" s="20">
        <v>1</v>
      </c>
      <c r="L142" s="20">
        <v>23</v>
      </c>
      <c r="M142" s="47">
        <v>11</v>
      </c>
    </row>
    <row r="143" spans="1:13" ht="14.4" thickBot="1" x14ac:dyDescent="0.35">
      <c r="A143" s="49"/>
      <c r="B143" s="36"/>
      <c r="C143" s="36"/>
      <c r="D143" s="36"/>
      <c r="E143" s="36"/>
      <c r="F143" s="37"/>
      <c r="G143" s="18"/>
      <c r="H143" s="42" t="s">
        <v>4</v>
      </c>
      <c r="I143" s="19"/>
      <c r="J143" s="19">
        <f>SUM(J138:J142)</f>
        <v>204</v>
      </c>
      <c r="K143" s="19">
        <f>SUM(K138:K142)</f>
        <v>12</v>
      </c>
      <c r="L143" s="19">
        <f t="shared" ref="L143:M143" si="16">SUM(L138:L142)</f>
        <v>127</v>
      </c>
      <c r="M143" s="43">
        <f t="shared" si="16"/>
        <v>5</v>
      </c>
    </row>
    <row r="144" spans="1:13" ht="14.4" thickBot="1" x14ac:dyDescent="0.35">
      <c r="A144" s="18"/>
      <c r="B144" s="18"/>
      <c r="C144" s="18"/>
      <c r="D144" s="18"/>
      <c r="E144" s="18"/>
      <c r="F144" s="18"/>
      <c r="G144" s="18"/>
      <c r="H144" s="35"/>
      <c r="I144" s="28"/>
      <c r="J144" s="28"/>
      <c r="K144" s="28"/>
      <c r="L144" s="28"/>
      <c r="M144" s="37"/>
    </row>
    <row r="145" spans="1:14" x14ac:dyDescent="0.3">
      <c r="A145" s="29"/>
      <c r="B145" s="30"/>
      <c r="C145" s="30" t="s">
        <v>276</v>
      </c>
      <c r="D145" s="30"/>
      <c r="E145" s="31"/>
      <c r="F145" s="31"/>
      <c r="G145" s="31"/>
      <c r="H145" s="31"/>
      <c r="I145" s="31"/>
      <c r="J145" s="31"/>
      <c r="K145" s="31"/>
      <c r="L145" s="31"/>
      <c r="M145" s="32"/>
      <c r="N145" s="22"/>
    </row>
    <row r="146" spans="1:14" x14ac:dyDescent="0.3">
      <c r="A146" s="33"/>
      <c r="B146" s="19" t="s">
        <v>164</v>
      </c>
      <c r="C146" s="19" t="s">
        <v>135</v>
      </c>
      <c r="D146" s="19"/>
      <c r="H146" s="19"/>
      <c r="I146" s="19"/>
      <c r="J146" s="25" t="s">
        <v>2</v>
      </c>
      <c r="K146" s="25" t="s">
        <v>3</v>
      </c>
      <c r="L146" s="25" t="s">
        <v>4</v>
      </c>
      <c r="M146" s="51" t="s">
        <v>231</v>
      </c>
      <c r="N146" s="22"/>
    </row>
    <row r="147" spans="1:14" x14ac:dyDescent="0.3">
      <c r="A147" s="33"/>
      <c r="B147" s="19" t="s">
        <v>165</v>
      </c>
      <c r="C147" s="19" t="s">
        <v>166</v>
      </c>
      <c r="D147" s="19"/>
      <c r="H147" s="19"/>
      <c r="I147" s="34" t="s">
        <v>4</v>
      </c>
      <c r="J147" s="25">
        <f>SUM(C10+C65+C73+C28+C38+J6+J19+C49+J31+C83+C96+J42+J55+J68+C121+C110+C132+C142+J109+J121+J83+J94+J133+J143)</f>
        <v>4464</v>
      </c>
      <c r="K147" s="25">
        <f>SUM(D10+D65+D73+D28+D38+K6+K19+D49+K31+D83+D96+K42+K55+K68+D121+D110+D132+D142+K109+K121+K83+K94+K133+K143)</f>
        <v>560</v>
      </c>
      <c r="L147" s="25">
        <f>SUM(E10+E65+E73+E28+E38+L6+L19+E49+L31+E83+E96+L42+L55+L68+E121+E110+E132+E142+L109+L121+L83+L94+L133+L143)</f>
        <v>4453</v>
      </c>
      <c r="M147" s="51">
        <f>SUM(F10+F65+F73+F28+F38+M6+M19+F49+M31+F83+F96+M42+M55+M68+F121+F110+F132+F142+M109+M121+M83+M94+M133+M143)</f>
        <v>-335</v>
      </c>
      <c r="N147" s="22"/>
    </row>
    <row r="148" spans="1:14" x14ac:dyDescent="0.3">
      <c r="A148" s="33"/>
      <c r="B148" s="19" t="s">
        <v>167</v>
      </c>
      <c r="C148" s="19" t="s">
        <v>168</v>
      </c>
      <c r="D148" s="19"/>
      <c r="H148" s="19"/>
      <c r="I148" s="34"/>
      <c r="J148" s="25"/>
      <c r="K148" s="25"/>
      <c r="L148" s="25"/>
      <c r="M148" s="51"/>
      <c r="N148" s="22"/>
    </row>
    <row r="149" spans="1:14" ht="14.4" thickBot="1" x14ac:dyDescent="0.35">
      <c r="A149" s="35"/>
      <c r="B149" s="36" t="s">
        <v>169</v>
      </c>
      <c r="C149" s="36" t="s">
        <v>170</v>
      </c>
      <c r="D149" s="36"/>
      <c r="E149" s="28"/>
      <c r="F149" s="28"/>
      <c r="G149" s="28"/>
      <c r="H149" s="28"/>
      <c r="I149" s="28"/>
      <c r="J149" s="28"/>
      <c r="K149" s="28"/>
      <c r="L149" s="28"/>
      <c r="M149" s="37"/>
      <c r="N149" s="22"/>
    </row>
    <row r="150" spans="1:14" x14ac:dyDescent="0.3">
      <c r="A150" s="18"/>
      <c r="B150" s="18"/>
      <c r="C150" s="18"/>
      <c r="D150" s="18"/>
      <c r="E150" s="18"/>
      <c r="F150" s="18"/>
      <c r="G150" s="18"/>
    </row>
    <row r="151" spans="1:14" x14ac:dyDescent="0.3">
      <c r="A151" s="18"/>
      <c r="B151" s="18"/>
      <c r="C151" s="18"/>
      <c r="D151" s="18"/>
      <c r="E151" s="18"/>
      <c r="F151" s="18"/>
      <c r="G151" s="18"/>
    </row>
    <row r="152" spans="1:14" x14ac:dyDescent="0.3">
      <c r="A152" s="18"/>
      <c r="B152" s="18"/>
      <c r="C152" s="18"/>
      <c r="D152" s="18"/>
      <c r="E152" s="18"/>
      <c r="F152" s="18"/>
      <c r="G152" s="18"/>
    </row>
    <row r="153" spans="1:14" x14ac:dyDescent="0.3">
      <c r="A153" s="18"/>
      <c r="B153" s="18"/>
      <c r="C153" s="18"/>
      <c r="D153" s="18"/>
      <c r="E153" s="18"/>
      <c r="F153" s="18"/>
      <c r="G153" s="18"/>
    </row>
    <row r="154" spans="1:14" x14ac:dyDescent="0.3">
      <c r="A154" s="18"/>
      <c r="B154" s="18"/>
      <c r="C154" s="18"/>
      <c r="D154" s="18"/>
      <c r="E154" s="18"/>
      <c r="F154" s="18"/>
      <c r="G154" s="18"/>
    </row>
    <row r="155" spans="1:14" x14ac:dyDescent="0.3">
      <c r="A155" s="18"/>
      <c r="B155" s="18"/>
      <c r="C155" s="18"/>
      <c r="D155" s="18"/>
      <c r="E155" s="18"/>
      <c r="F155" s="18"/>
      <c r="G155" s="18"/>
    </row>
    <row r="156" spans="1:14" x14ac:dyDescent="0.3">
      <c r="A156" s="18"/>
      <c r="B156" s="18"/>
      <c r="C156" s="18"/>
      <c r="D156" s="18"/>
      <c r="E156" s="18"/>
      <c r="F156" s="18"/>
      <c r="G156" s="18"/>
    </row>
    <row r="157" spans="1:14" x14ac:dyDescent="0.3">
      <c r="A157" s="18"/>
      <c r="B157" s="18"/>
      <c r="C157" s="18"/>
      <c r="D157" s="18"/>
      <c r="E157" s="18"/>
      <c r="F157" s="18"/>
      <c r="G157" s="18"/>
    </row>
    <row r="158" spans="1:14" x14ac:dyDescent="0.3">
      <c r="A158" s="18"/>
      <c r="B158" s="18"/>
      <c r="C158" s="18"/>
      <c r="D158" s="18"/>
      <c r="E158" s="18"/>
      <c r="F158" s="18"/>
      <c r="G158" s="18"/>
    </row>
    <row r="159" spans="1:14" x14ac:dyDescent="0.3">
      <c r="A159" s="18"/>
      <c r="B159" s="18"/>
      <c r="C159" s="18"/>
      <c r="D159" s="18"/>
      <c r="E159" s="18"/>
      <c r="F159" s="18"/>
      <c r="G159" s="18"/>
    </row>
    <row r="160" spans="1:14" x14ac:dyDescent="0.3">
      <c r="A160" s="18"/>
      <c r="B160" s="18"/>
      <c r="C160" s="18"/>
      <c r="D160" s="18"/>
      <c r="E160" s="18"/>
      <c r="F160" s="18"/>
      <c r="G160" s="18"/>
    </row>
    <row r="161" spans="1:7" x14ac:dyDescent="0.3">
      <c r="A161" s="18"/>
      <c r="B161" s="18"/>
      <c r="C161" s="18"/>
      <c r="D161" s="18"/>
      <c r="E161" s="18"/>
      <c r="F161" s="18"/>
      <c r="G161" s="18"/>
    </row>
    <row r="162" spans="1:7" x14ac:dyDescent="0.3">
      <c r="A162" s="18"/>
      <c r="B162" s="18"/>
      <c r="C162" s="18"/>
      <c r="D162" s="18"/>
      <c r="E162" s="18"/>
      <c r="F162" s="18"/>
      <c r="G162" s="18"/>
    </row>
    <row r="163" spans="1:7" x14ac:dyDescent="0.3">
      <c r="A163" s="18"/>
      <c r="B163" s="18"/>
      <c r="C163" s="18"/>
      <c r="D163" s="18"/>
      <c r="E163" s="18"/>
      <c r="F163" s="18"/>
      <c r="G163" s="18"/>
    </row>
    <row r="164" spans="1:7" x14ac:dyDescent="0.3">
      <c r="A164" s="18"/>
      <c r="B164" s="18"/>
      <c r="C164" s="18"/>
      <c r="D164" s="18"/>
      <c r="E164" s="18"/>
      <c r="F164" s="18"/>
      <c r="G164" s="18"/>
    </row>
    <row r="165" spans="1:7" x14ac:dyDescent="0.3">
      <c r="A165" s="18"/>
      <c r="B165" s="18"/>
      <c r="C165" s="18"/>
      <c r="D165" s="18"/>
      <c r="E165" s="18"/>
      <c r="F165" s="18"/>
      <c r="G165" s="18"/>
    </row>
    <row r="166" spans="1:7" x14ac:dyDescent="0.3">
      <c r="A166" s="18"/>
      <c r="B166" s="18"/>
      <c r="C166" s="18"/>
      <c r="D166" s="18"/>
      <c r="E166" s="18"/>
      <c r="F166" s="18"/>
      <c r="G166" s="18"/>
    </row>
    <row r="167" spans="1:7" x14ac:dyDescent="0.3">
      <c r="A167" s="18"/>
      <c r="B167" s="18"/>
      <c r="C167" s="18"/>
      <c r="D167" s="18"/>
      <c r="E167" s="18"/>
      <c r="F167" s="18"/>
      <c r="G167" s="18"/>
    </row>
    <row r="168" spans="1:7" x14ac:dyDescent="0.3">
      <c r="A168" s="18"/>
      <c r="B168" s="18"/>
      <c r="C168" s="18"/>
      <c r="D168" s="18"/>
      <c r="E168" s="18"/>
      <c r="F168" s="18"/>
      <c r="G168" s="18"/>
    </row>
    <row r="169" spans="1:7" x14ac:dyDescent="0.3">
      <c r="A169" s="18"/>
      <c r="B169" s="18"/>
      <c r="C169" s="18"/>
      <c r="D169" s="18"/>
      <c r="E169" s="18"/>
      <c r="F169" s="18"/>
      <c r="G169" s="18"/>
    </row>
    <row r="170" spans="1:7" x14ac:dyDescent="0.3">
      <c r="A170" s="18"/>
      <c r="B170" s="18"/>
      <c r="C170" s="18"/>
      <c r="D170" s="18"/>
      <c r="E170" s="18"/>
      <c r="F170" s="18"/>
      <c r="G170" s="18"/>
    </row>
    <row r="171" spans="1:7" x14ac:dyDescent="0.3">
      <c r="A171" s="18"/>
      <c r="B171" s="18"/>
      <c r="C171" s="18"/>
      <c r="D171" s="18"/>
      <c r="E171" s="18"/>
      <c r="F171" s="18"/>
      <c r="G171" s="18"/>
    </row>
    <row r="172" spans="1:7" x14ac:dyDescent="0.3">
      <c r="A172" s="18"/>
      <c r="B172" s="18"/>
      <c r="C172" s="18"/>
      <c r="D172" s="18"/>
      <c r="E172" s="18"/>
      <c r="F172" s="18"/>
      <c r="G172" s="18"/>
    </row>
    <row r="173" spans="1:7" x14ac:dyDescent="0.3">
      <c r="A173" s="18"/>
      <c r="B173" s="18"/>
      <c r="C173" s="18"/>
      <c r="D173" s="18"/>
      <c r="E173" s="18"/>
      <c r="F173" s="18"/>
      <c r="G173" s="18"/>
    </row>
    <row r="174" spans="1:7" x14ac:dyDescent="0.3">
      <c r="A174" s="18"/>
      <c r="B174" s="18"/>
      <c r="C174" s="18"/>
      <c r="D174" s="18"/>
      <c r="E174" s="18"/>
      <c r="F174" s="18"/>
      <c r="G174" s="18"/>
    </row>
    <row r="175" spans="1:7" x14ac:dyDescent="0.3">
      <c r="A175" s="18"/>
      <c r="B175" s="18"/>
      <c r="C175" s="18"/>
      <c r="D175" s="18"/>
      <c r="E175" s="18"/>
      <c r="F175" s="18"/>
      <c r="G175" s="18"/>
    </row>
    <row r="176" spans="1:7" x14ac:dyDescent="0.3">
      <c r="A176" s="18"/>
      <c r="B176" s="18"/>
      <c r="C176" s="18"/>
      <c r="D176" s="18"/>
      <c r="E176" s="18"/>
      <c r="F176" s="18"/>
      <c r="G176" s="18"/>
    </row>
    <row r="177" spans="1:7" x14ac:dyDescent="0.3">
      <c r="A177" s="18"/>
      <c r="B177" s="18"/>
      <c r="C177" s="18"/>
      <c r="D177" s="18"/>
      <c r="E177" s="18"/>
      <c r="F177" s="18"/>
      <c r="G177" s="18"/>
    </row>
    <row r="178" spans="1:7" x14ac:dyDescent="0.3">
      <c r="A178" s="18"/>
      <c r="B178" s="18"/>
      <c r="C178" s="18"/>
      <c r="D178" s="18"/>
      <c r="E178" s="18"/>
      <c r="F178" s="18"/>
      <c r="G178" s="18"/>
    </row>
    <row r="179" spans="1:7" x14ac:dyDescent="0.3">
      <c r="A179" s="18"/>
      <c r="B179" s="18"/>
      <c r="C179" s="18"/>
      <c r="D179" s="18"/>
      <c r="E179" s="18"/>
      <c r="F179" s="18"/>
      <c r="G179" s="18"/>
    </row>
    <row r="180" spans="1:7" x14ac:dyDescent="0.3">
      <c r="A180" s="18"/>
      <c r="B180" s="18"/>
      <c r="C180" s="18"/>
      <c r="D180" s="18"/>
      <c r="E180" s="18"/>
      <c r="F180" s="18"/>
      <c r="G180" s="18"/>
    </row>
    <row r="181" spans="1:7" x14ac:dyDescent="0.3">
      <c r="A181" s="18"/>
      <c r="B181" s="18"/>
      <c r="C181" s="18"/>
      <c r="D181" s="18"/>
      <c r="E181" s="18"/>
      <c r="F181" s="18"/>
      <c r="G181" s="18"/>
    </row>
    <row r="182" spans="1:7" x14ac:dyDescent="0.3">
      <c r="A182" s="18"/>
      <c r="B182" s="18"/>
      <c r="C182" s="18"/>
      <c r="D182" s="18"/>
      <c r="E182" s="18"/>
      <c r="F182" s="18"/>
      <c r="G182" s="18"/>
    </row>
    <row r="183" spans="1:7" x14ac:dyDescent="0.3">
      <c r="A183" s="18"/>
      <c r="B183" s="18"/>
      <c r="C183" s="18"/>
      <c r="D183" s="18"/>
      <c r="E183" s="18"/>
      <c r="F183" s="18"/>
      <c r="G183" s="18"/>
    </row>
    <row r="184" spans="1:7" x14ac:dyDescent="0.3">
      <c r="A184" s="18"/>
      <c r="B184" s="18"/>
      <c r="C184" s="18"/>
      <c r="D184" s="18"/>
      <c r="E184" s="18"/>
      <c r="F184" s="18"/>
      <c r="G184" s="18"/>
    </row>
    <row r="185" spans="1:7" x14ac:dyDescent="0.3">
      <c r="A185" s="18"/>
      <c r="B185" s="18"/>
      <c r="C185" s="18"/>
      <c r="D185" s="18"/>
      <c r="E185" s="18"/>
      <c r="F185" s="18"/>
      <c r="G185" s="18"/>
    </row>
    <row r="186" spans="1:7" x14ac:dyDescent="0.3">
      <c r="A186" s="18"/>
      <c r="B186" s="18"/>
      <c r="C186" s="18"/>
      <c r="D186" s="18"/>
      <c r="E186" s="18"/>
      <c r="F186" s="18"/>
      <c r="G186" s="18"/>
    </row>
    <row r="187" spans="1:7" x14ac:dyDescent="0.3">
      <c r="A187" s="18"/>
      <c r="B187" s="18"/>
      <c r="C187" s="18"/>
      <c r="D187" s="18"/>
      <c r="E187" s="18"/>
      <c r="F187" s="18"/>
      <c r="G187" s="18"/>
    </row>
    <row r="188" spans="1:7" x14ac:dyDescent="0.3">
      <c r="A188" s="18"/>
      <c r="B188" s="18"/>
      <c r="C188" s="18"/>
      <c r="D188" s="18"/>
      <c r="E188" s="18"/>
      <c r="F188" s="18"/>
      <c r="G188" s="18"/>
    </row>
    <row r="189" spans="1:7" x14ac:dyDescent="0.3">
      <c r="A189" s="18"/>
      <c r="B189" s="18"/>
      <c r="C189" s="18"/>
      <c r="D189" s="18"/>
      <c r="E189" s="18"/>
      <c r="F189" s="18"/>
      <c r="G189" s="18"/>
    </row>
    <row r="190" spans="1:7" x14ac:dyDescent="0.3">
      <c r="A190" s="18"/>
      <c r="B190" s="18"/>
      <c r="C190" s="18"/>
      <c r="D190" s="18"/>
      <c r="E190" s="18"/>
      <c r="F190" s="18"/>
      <c r="G190" s="18"/>
    </row>
    <row r="191" spans="1:7" x14ac:dyDescent="0.3">
      <c r="A191" s="18"/>
      <c r="B191" s="18"/>
      <c r="C191" s="18"/>
      <c r="D191" s="18"/>
      <c r="E191" s="18"/>
      <c r="F191" s="18"/>
      <c r="G191" s="18"/>
    </row>
    <row r="192" spans="1:7" x14ac:dyDescent="0.3">
      <c r="A192" s="18"/>
      <c r="B192" s="18"/>
      <c r="C192" s="18"/>
      <c r="D192" s="18"/>
      <c r="E192" s="18"/>
      <c r="F192" s="18"/>
      <c r="G192" s="18"/>
    </row>
    <row r="193" spans="1:7" x14ac:dyDescent="0.3">
      <c r="A193" s="18"/>
      <c r="B193" s="18"/>
      <c r="C193" s="18"/>
      <c r="D193" s="18"/>
      <c r="E193" s="18"/>
      <c r="F193" s="18"/>
      <c r="G193" s="18"/>
    </row>
    <row r="194" spans="1:7" x14ac:dyDescent="0.3">
      <c r="A194" s="18"/>
      <c r="B194" s="18"/>
      <c r="C194" s="18"/>
      <c r="D194" s="18"/>
      <c r="E194" s="18"/>
      <c r="F194" s="18"/>
      <c r="G194" s="18"/>
    </row>
    <row r="195" spans="1:7" x14ac:dyDescent="0.3">
      <c r="A195" s="18"/>
      <c r="B195" s="18"/>
      <c r="C195" s="18"/>
      <c r="D195" s="18"/>
      <c r="E195" s="18"/>
      <c r="F195" s="18"/>
      <c r="G195" s="18"/>
    </row>
    <row r="196" spans="1:7" x14ac:dyDescent="0.3">
      <c r="A196" s="18"/>
      <c r="B196" s="18"/>
      <c r="C196" s="18"/>
      <c r="D196" s="18"/>
      <c r="E196" s="18"/>
      <c r="F196" s="18"/>
      <c r="G196" s="18"/>
    </row>
    <row r="197" spans="1:7" x14ac:dyDescent="0.3">
      <c r="A197" s="18"/>
      <c r="B197" s="18"/>
      <c r="C197" s="18"/>
      <c r="D197" s="18"/>
      <c r="E197" s="18"/>
      <c r="F197" s="18"/>
      <c r="G197" s="18"/>
    </row>
    <row r="198" spans="1:7" x14ac:dyDescent="0.3">
      <c r="A198" s="18"/>
      <c r="B198" s="18"/>
      <c r="C198" s="18"/>
      <c r="D198" s="18"/>
      <c r="E198" s="18"/>
      <c r="F198" s="18"/>
      <c r="G198" s="18"/>
    </row>
    <row r="199" spans="1:7" x14ac:dyDescent="0.3">
      <c r="A199" s="18"/>
      <c r="B199" s="18"/>
      <c r="C199" s="18"/>
      <c r="D199" s="18"/>
      <c r="E199" s="18"/>
      <c r="F199" s="18"/>
      <c r="G199" s="18"/>
    </row>
    <row r="200" spans="1:7" x14ac:dyDescent="0.3">
      <c r="A200" s="18"/>
      <c r="B200" s="18"/>
      <c r="C200" s="18"/>
      <c r="D200" s="18"/>
      <c r="E200" s="18"/>
      <c r="F200" s="18"/>
      <c r="G200" s="18"/>
    </row>
    <row r="201" spans="1:7" x14ac:dyDescent="0.3">
      <c r="A201" s="18"/>
      <c r="B201" s="18"/>
      <c r="C201" s="18"/>
      <c r="D201" s="18"/>
      <c r="E201" s="18"/>
      <c r="F201" s="18"/>
      <c r="G201" s="18"/>
    </row>
    <row r="202" spans="1:7" x14ac:dyDescent="0.3">
      <c r="A202" s="18"/>
      <c r="B202" s="23"/>
      <c r="C202" s="23"/>
      <c r="D202" s="23"/>
      <c r="E202" s="23"/>
      <c r="F202" s="23"/>
      <c r="G202" s="18"/>
    </row>
    <row r="203" spans="1:7" x14ac:dyDescent="0.3">
      <c r="A203" s="18"/>
      <c r="B203" s="24"/>
      <c r="C203" s="23"/>
      <c r="D203" s="23"/>
      <c r="E203" s="23"/>
      <c r="F203" s="23"/>
      <c r="G203" s="18"/>
    </row>
    <row r="204" spans="1:7" x14ac:dyDescent="0.3">
      <c r="A204" s="18"/>
      <c r="B204" s="23"/>
      <c r="C204" s="23"/>
      <c r="D204" s="23"/>
      <c r="E204" s="23"/>
      <c r="F204" s="23"/>
      <c r="G204" s="18"/>
    </row>
    <row r="205" spans="1:7" x14ac:dyDescent="0.3">
      <c r="A205" s="18"/>
      <c r="B205" s="23"/>
      <c r="C205" s="23"/>
      <c r="D205" s="23"/>
      <c r="E205" s="23"/>
      <c r="F205" s="23"/>
      <c r="G205" s="18"/>
    </row>
    <row r="206" spans="1:7" x14ac:dyDescent="0.3">
      <c r="A206" s="17"/>
      <c r="B206" s="23"/>
      <c r="C206" s="23"/>
      <c r="D206" s="23"/>
      <c r="E206" s="23"/>
      <c r="F206" s="23"/>
      <c r="G206" s="18"/>
    </row>
    <row r="207" spans="1:7" x14ac:dyDescent="0.3">
      <c r="A207" s="17"/>
      <c r="B207" s="23"/>
      <c r="C207" s="23"/>
      <c r="D207" s="23"/>
      <c r="E207" s="23"/>
      <c r="F207" s="23"/>
      <c r="G207" s="18"/>
    </row>
    <row r="208" spans="1:7" x14ac:dyDescent="0.3">
      <c r="A208" s="17"/>
      <c r="B208" s="23"/>
      <c r="C208" s="23"/>
      <c r="D208" s="23"/>
      <c r="E208" s="23"/>
      <c r="F208" s="23"/>
      <c r="G208" s="18"/>
    </row>
    <row r="209" spans="1:6" x14ac:dyDescent="0.3">
      <c r="A209" s="17"/>
      <c r="B209" s="23"/>
      <c r="C209" s="23"/>
      <c r="D209" s="23"/>
      <c r="E209" s="23"/>
      <c r="F209" s="23"/>
    </row>
  </sheetData>
  <printOptions horizontalCentered="1"/>
  <pageMargins left="0.25" right="0.25" top="0.5" bottom="0" header="0.25" footer="0"/>
  <pageSetup scale="70" fitToHeight="3" orientation="portrait" r:id="rId1"/>
  <headerFooter>
    <oddHeader>&amp;CMARCH 2019 MEMBERSHIP REPORT</oddHeader>
  </headerFooter>
  <rowBreaks count="2" manualBreakCount="2">
    <brk id="74" max="16383" man="1"/>
    <brk id="177" max="16383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1"/>
  <sheetViews>
    <sheetView tabSelected="1" zoomScaleNormal="100" workbookViewId="0">
      <selection activeCell="A2" sqref="A2"/>
    </sheetView>
  </sheetViews>
  <sheetFormatPr defaultColWidth="8.88671875" defaultRowHeight="14.4" x14ac:dyDescent="0.3"/>
  <cols>
    <col min="1" max="1" width="14.109375" style="122" bestFit="1" customWidth="1"/>
    <col min="2" max="2" width="9" style="73" bestFit="1" customWidth="1"/>
    <col min="3" max="3" width="8.88671875" style="73" customWidth="1"/>
    <col min="4" max="4" width="8.88671875" style="75" customWidth="1"/>
    <col min="5" max="5" width="1.5546875" style="73" bestFit="1" customWidth="1"/>
    <col min="6" max="6" width="1.5546875" style="122" bestFit="1" customWidth="1"/>
    <col min="7" max="7" width="14.109375" style="122" bestFit="1" customWidth="1"/>
    <col min="8" max="8" width="9" style="73" bestFit="1" customWidth="1"/>
    <col min="9" max="9" width="8.88671875" style="73" customWidth="1"/>
    <col min="10" max="10" width="8.88671875" style="75" customWidth="1"/>
    <col min="11" max="11" width="1.5546875" style="73" bestFit="1" customWidth="1"/>
    <col min="12" max="12" width="1.5546875" style="122" bestFit="1" customWidth="1"/>
    <col min="13" max="13" width="14.109375" style="122" bestFit="1" customWidth="1"/>
    <col min="14" max="14" width="9" style="73" bestFit="1" customWidth="1"/>
    <col min="15" max="15" width="8.88671875" style="73" customWidth="1"/>
    <col min="16" max="16" width="11" style="52" customWidth="1"/>
    <col min="17" max="17" width="8" style="52" customWidth="1"/>
    <col min="18" max="18" width="8.33203125" style="52" customWidth="1"/>
    <col min="19" max="16384" width="8.88671875" style="52"/>
  </cols>
  <sheetData>
    <row r="1" spans="1:17" ht="15" x14ac:dyDescent="0.25">
      <c r="A1" s="125" t="s">
        <v>385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7" ht="15" x14ac:dyDescent="0.25">
      <c r="A2" s="53"/>
      <c r="B2" s="53"/>
      <c r="C2" s="53"/>
      <c r="D2" s="124"/>
      <c r="E2" s="53"/>
      <c r="F2" s="53"/>
      <c r="G2" s="53"/>
      <c r="H2" s="53"/>
      <c r="I2" s="53"/>
      <c r="J2" s="124"/>
      <c r="K2" s="53"/>
      <c r="L2" s="53"/>
      <c r="M2" s="53"/>
      <c r="N2" s="53"/>
      <c r="O2" s="53"/>
      <c r="P2" s="54"/>
      <c r="Q2" s="54"/>
    </row>
    <row r="3" spans="1:17" ht="15" x14ac:dyDescent="0.25">
      <c r="A3" s="55" t="s">
        <v>136</v>
      </c>
      <c r="B3" s="56">
        <f>SUM(DISTRICTS!E1)</f>
        <v>1.2916666666666667</v>
      </c>
      <c r="C3" s="57"/>
      <c r="D3" s="69"/>
      <c r="E3" s="58" t="s">
        <v>5</v>
      </c>
      <c r="F3" s="59" t="s">
        <v>5</v>
      </c>
      <c r="G3" s="60" t="s">
        <v>137</v>
      </c>
      <c r="H3" s="61">
        <f>DISTRICTS!L34</f>
        <v>0.80555555555555558</v>
      </c>
      <c r="I3" s="62"/>
      <c r="J3" s="72"/>
      <c r="K3" s="58" t="s">
        <v>5</v>
      </c>
      <c r="L3" s="63" t="s">
        <v>5</v>
      </c>
      <c r="M3" s="64" t="s">
        <v>141</v>
      </c>
      <c r="N3" s="65">
        <f>DISTRICTS!E135</f>
        <v>1.1666666666666667</v>
      </c>
      <c r="O3" s="66"/>
    </row>
    <row r="4" spans="1:17" ht="15" x14ac:dyDescent="0.25">
      <c r="A4" s="67" t="s">
        <v>139</v>
      </c>
      <c r="B4" s="68">
        <v>2</v>
      </c>
      <c r="C4" s="69">
        <f>B11</f>
        <v>0.94202898550724634</v>
      </c>
      <c r="D4" s="69"/>
      <c r="E4" s="70"/>
      <c r="F4" s="71"/>
      <c r="G4" s="67" t="s">
        <v>139</v>
      </c>
      <c r="H4" s="68">
        <v>12</v>
      </c>
      <c r="I4" s="72">
        <f>H20</f>
        <v>1.2916666666666667</v>
      </c>
      <c r="J4" s="72"/>
      <c r="L4" s="59"/>
      <c r="M4" s="74" t="s">
        <v>139</v>
      </c>
      <c r="N4" s="75">
        <v>1</v>
      </c>
      <c r="O4" s="76">
        <f>B3</f>
        <v>1.2916666666666667</v>
      </c>
    </row>
    <row r="5" spans="1:17" ht="15" x14ac:dyDescent="0.25">
      <c r="A5" s="67"/>
      <c r="B5" s="68">
        <v>6</v>
      </c>
      <c r="C5" s="69">
        <f>B44</f>
        <v>0.9375</v>
      </c>
      <c r="D5" s="69"/>
      <c r="E5" s="70"/>
      <c r="F5" s="71"/>
      <c r="G5" s="67"/>
      <c r="H5" s="68">
        <v>17</v>
      </c>
      <c r="I5" s="77">
        <f>H70</f>
        <v>1.6071428571428572</v>
      </c>
      <c r="J5" s="69"/>
      <c r="K5" s="70" t="s">
        <v>5</v>
      </c>
      <c r="L5" s="71"/>
      <c r="M5" s="74"/>
      <c r="N5" s="68">
        <v>9</v>
      </c>
      <c r="O5" s="77">
        <f>B65</f>
        <v>0.76388888888888884</v>
      </c>
    </row>
    <row r="6" spans="1:17" ht="15" x14ac:dyDescent="0.25">
      <c r="A6" s="67" t="s">
        <v>5</v>
      </c>
      <c r="B6" s="75">
        <v>20</v>
      </c>
      <c r="C6" s="78">
        <f>N24</f>
        <v>1.446969696969697</v>
      </c>
      <c r="D6" s="78"/>
      <c r="E6" s="70"/>
      <c r="F6" s="71"/>
      <c r="G6" s="67"/>
      <c r="H6" s="75">
        <v>23</v>
      </c>
      <c r="I6" s="77">
        <f>N52</f>
        <v>1.5333333333333334</v>
      </c>
      <c r="J6" s="69"/>
      <c r="K6" s="70" t="s">
        <v>5</v>
      </c>
      <c r="L6" s="71"/>
      <c r="M6" s="67"/>
      <c r="N6" s="68">
        <v>13</v>
      </c>
      <c r="O6" s="77">
        <f>H30</f>
        <v>1.0249999999999999</v>
      </c>
    </row>
    <row r="7" spans="1:17" ht="15" x14ac:dyDescent="0.25">
      <c r="A7" s="74" t="s">
        <v>140</v>
      </c>
      <c r="E7" s="70"/>
      <c r="F7" s="71"/>
      <c r="G7" s="79" t="s">
        <v>140</v>
      </c>
      <c r="H7" s="80"/>
      <c r="I7" s="81"/>
      <c r="J7" s="103"/>
      <c r="K7" s="70" t="s">
        <v>5</v>
      </c>
      <c r="L7" s="71"/>
      <c r="M7" s="67"/>
      <c r="N7" s="68">
        <v>17</v>
      </c>
      <c r="O7" s="77">
        <f>H70</f>
        <v>1.6071428571428572</v>
      </c>
    </row>
    <row r="8" spans="1:17" ht="15" x14ac:dyDescent="0.25">
      <c r="A8" s="74"/>
      <c r="B8" s="75">
        <v>16</v>
      </c>
      <c r="C8" s="78">
        <f>H60</f>
        <v>0.65350877192982459</v>
      </c>
      <c r="D8" s="78"/>
      <c r="E8" s="70"/>
      <c r="F8" s="71"/>
      <c r="G8" s="74"/>
      <c r="H8" s="68">
        <v>20</v>
      </c>
      <c r="I8" s="72">
        <f>N24</f>
        <v>1.446969696969697</v>
      </c>
      <c r="J8" s="72"/>
      <c r="K8" s="70"/>
      <c r="L8" s="71"/>
      <c r="M8" s="67"/>
      <c r="N8" s="68">
        <v>21</v>
      </c>
      <c r="O8" s="77">
        <f>N32</f>
        <v>0.84722222222222221</v>
      </c>
    </row>
    <row r="9" spans="1:17" ht="15" x14ac:dyDescent="0.25">
      <c r="A9" s="82"/>
      <c r="B9" s="83">
        <v>18</v>
      </c>
      <c r="C9" s="84">
        <f>N3</f>
        <v>1.1666666666666667</v>
      </c>
      <c r="D9" s="103"/>
      <c r="E9" s="70"/>
      <c r="F9" s="71"/>
      <c r="G9" s="85"/>
      <c r="H9" s="86">
        <v>21</v>
      </c>
      <c r="I9" s="87">
        <f>N32</f>
        <v>0.84722222222222221</v>
      </c>
      <c r="J9" s="72"/>
      <c r="K9" s="70"/>
      <c r="L9" s="71"/>
      <c r="M9" s="67" t="s">
        <v>140</v>
      </c>
      <c r="N9" s="68"/>
      <c r="O9" s="77"/>
    </row>
    <row r="10" spans="1:17" ht="15" x14ac:dyDescent="0.25">
      <c r="A10" s="88"/>
      <c r="C10" s="76"/>
      <c r="D10" s="78"/>
      <c r="E10" s="70"/>
      <c r="F10" s="71"/>
      <c r="G10" s="89"/>
      <c r="H10" s="68"/>
      <c r="I10" s="69"/>
      <c r="J10" s="69"/>
      <c r="K10" s="70"/>
      <c r="L10" s="71"/>
      <c r="M10" s="67"/>
      <c r="N10" s="68">
        <v>7</v>
      </c>
      <c r="O10" s="77">
        <f>B52</f>
        <v>0.8125</v>
      </c>
    </row>
    <row r="11" spans="1:17" ht="15" x14ac:dyDescent="0.25">
      <c r="A11" s="64" t="s">
        <v>142</v>
      </c>
      <c r="B11" s="65">
        <f>DISTRICTS!E13</f>
        <v>0.94202898550724634</v>
      </c>
      <c r="C11" s="66"/>
      <c r="D11" s="103"/>
      <c r="E11" s="70"/>
      <c r="F11" s="71"/>
      <c r="G11" s="60" t="s">
        <v>143</v>
      </c>
      <c r="H11" s="65">
        <f>DISTRICTS!L45</f>
        <v>1.1458333333333333</v>
      </c>
      <c r="I11" s="62" t="s">
        <v>5</v>
      </c>
      <c r="J11" s="72"/>
      <c r="K11" s="90"/>
      <c r="L11" s="71"/>
      <c r="M11" s="67"/>
      <c r="N11" s="68">
        <v>11</v>
      </c>
      <c r="O11" s="77">
        <f>H11</f>
        <v>1.1458333333333333</v>
      </c>
    </row>
    <row r="12" spans="1:17" ht="15" x14ac:dyDescent="0.25">
      <c r="A12" s="74" t="s">
        <v>139</v>
      </c>
      <c r="B12" s="75">
        <v>5</v>
      </c>
      <c r="C12" s="76">
        <f>B39</f>
        <v>1.0574712643678161</v>
      </c>
      <c r="D12" s="78"/>
      <c r="E12" s="70"/>
      <c r="F12" s="71"/>
      <c r="G12" s="67" t="s">
        <v>139</v>
      </c>
      <c r="H12" s="68">
        <v>9</v>
      </c>
      <c r="I12" s="77">
        <f>B65</f>
        <v>0.76388888888888884</v>
      </c>
      <c r="J12" s="69"/>
      <c r="K12" s="90"/>
      <c r="L12" s="71"/>
      <c r="M12" s="67"/>
      <c r="N12" s="68">
        <v>14</v>
      </c>
      <c r="O12" s="77">
        <f>H38</f>
        <v>0.85256410256410253</v>
      </c>
    </row>
    <row r="13" spans="1:17" x14ac:dyDescent="0.3">
      <c r="A13" s="74"/>
      <c r="B13" s="68">
        <v>16</v>
      </c>
      <c r="C13" s="77">
        <f>H60</f>
        <v>0.65350877192982459</v>
      </c>
      <c r="D13" s="69"/>
      <c r="E13" s="90"/>
      <c r="F13" s="71"/>
      <c r="G13" s="67"/>
      <c r="H13" s="75">
        <v>14</v>
      </c>
      <c r="I13" s="77">
        <f>H38</f>
        <v>0.85256410256410253</v>
      </c>
      <c r="J13" s="69"/>
      <c r="K13" s="70" t="s">
        <v>5</v>
      </c>
      <c r="L13" s="71"/>
      <c r="M13" s="67"/>
      <c r="N13" s="68">
        <v>15</v>
      </c>
      <c r="O13" s="77">
        <f>H50</f>
        <v>0.83750000000000002</v>
      </c>
    </row>
    <row r="14" spans="1:17" x14ac:dyDescent="0.3">
      <c r="A14" s="67"/>
      <c r="B14" s="68">
        <v>22</v>
      </c>
      <c r="C14" s="77">
        <f>N42</f>
        <v>0.7416666666666667</v>
      </c>
      <c r="D14" s="69"/>
      <c r="E14" s="70" t="s">
        <v>5</v>
      </c>
      <c r="F14" s="71"/>
      <c r="G14" s="67"/>
      <c r="H14" s="68">
        <v>18</v>
      </c>
      <c r="I14" s="77">
        <f>N3</f>
        <v>1.1666666666666667</v>
      </c>
      <c r="J14" s="69"/>
      <c r="K14" s="70" t="s">
        <v>5</v>
      </c>
      <c r="L14" s="71"/>
      <c r="M14" s="82"/>
      <c r="N14" s="83">
        <v>19</v>
      </c>
      <c r="O14" s="91">
        <f>N16</f>
        <v>1.0576923076923077</v>
      </c>
    </row>
    <row r="15" spans="1:17" x14ac:dyDescent="0.3">
      <c r="A15" s="67" t="s">
        <v>140</v>
      </c>
      <c r="E15" s="70" t="s">
        <v>5</v>
      </c>
      <c r="F15" s="71"/>
      <c r="G15" s="67"/>
      <c r="H15" s="68"/>
      <c r="I15" s="77"/>
      <c r="J15" s="69"/>
      <c r="K15" s="70"/>
      <c r="L15" s="71"/>
      <c r="M15" s="79"/>
      <c r="N15" s="92"/>
      <c r="O15" s="81"/>
    </row>
    <row r="16" spans="1:17" x14ac:dyDescent="0.3">
      <c r="A16" s="74"/>
      <c r="B16" s="75">
        <v>1</v>
      </c>
      <c r="C16" s="76">
        <f>B3</f>
        <v>1.2916666666666667</v>
      </c>
      <c r="D16" s="78"/>
      <c r="E16" s="70" t="s">
        <v>5</v>
      </c>
      <c r="F16" s="71"/>
      <c r="G16" s="67" t="s">
        <v>173</v>
      </c>
      <c r="H16" s="68">
        <v>4</v>
      </c>
      <c r="I16" s="77">
        <f>B31</f>
        <v>1.462962962962963</v>
      </c>
      <c r="J16" s="69"/>
      <c r="K16" s="90"/>
      <c r="L16" s="71"/>
      <c r="M16" s="55" t="s">
        <v>145</v>
      </c>
      <c r="N16" s="93">
        <f>DISTRICTS!L75</f>
        <v>1.0576923076923077</v>
      </c>
      <c r="O16" s="94"/>
    </row>
    <row r="17" spans="1:17" x14ac:dyDescent="0.3">
      <c r="A17" s="67"/>
      <c r="B17" s="68">
        <v>9</v>
      </c>
      <c r="C17" s="77">
        <f>B65</f>
        <v>0.76388888888888884</v>
      </c>
      <c r="D17" s="69"/>
      <c r="E17" s="70" t="s">
        <v>5</v>
      </c>
      <c r="F17" s="71"/>
      <c r="G17" s="67"/>
      <c r="H17" s="68">
        <v>8</v>
      </c>
      <c r="I17" s="77">
        <f>B58</f>
        <v>0.7583333333333333</v>
      </c>
      <c r="J17" s="69"/>
      <c r="K17" s="58"/>
      <c r="L17" s="71" t="s">
        <v>5</v>
      </c>
      <c r="M17" s="95" t="s">
        <v>139</v>
      </c>
      <c r="N17" s="96">
        <v>2</v>
      </c>
      <c r="O17" s="97">
        <f>B11</f>
        <v>0.94202898550724634</v>
      </c>
    </row>
    <row r="18" spans="1:17" x14ac:dyDescent="0.3">
      <c r="A18" s="67"/>
      <c r="B18" s="68">
        <v>19</v>
      </c>
      <c r="C18" s="77">
        <f>N16</f>
        <v>1.0576923076923077</v>
      </c>
      <c r="D18" s="69"/>
      <c r="E18" s="70" t="s">
        <v>5</v>
      </c>
      <c r="F18" s="71"/>
      <c r="G18" s="82"/>
      <c r="H18" s="86">
        <v>23</v>
      </c>
      <c r="I18" s="98">
        <f>N52</f>
        <v>1.5333333333333334</v>
      </c>
      <c r="J18" s="72"/>
      <c r="K18" s="58"/>
      <c r="L18" s="71"/>
      <c r="M18" s="95"/>
      <c r="N18" s="96">
        <v>18</v>
      </c>
      <c r="O18" s="97">
        <f>N3</f>
        <v>1.1666666666666667</v>
      </c>
    </row>
    <row r="19" spans="1:17" x14ac:dyDescent="0.3">
      <c r="A19" s="67"/>
      <c r="B19" s="68">
        <v>20</v>
      </c>
      <c r="C19" s="77">
        <f>N24</f>
        <v>1.446969696969697</v>
      </c>
      <c r="D19" s="69"/>
      <c r="E19" s="70"/>
      <c r="F19" s="71"/>
      <c r="G19" s="79"/>
      <c r="H19" s="68"/>
      <c r="I19" s="69"/>
      <c r="J19" s="69"/>
      <c r="K19" s="58"/>
      <c r="L19" s="71"/>
      <c r="M19" s="95"/>
      <c r="N19" s="96">
        <v>22</v>
      </c>
      <c r="O19" s="97">
        <f>N42</f>
        <v>0.7416666666666667</v>
      </c>
    </row>
    <row r="20" spans="1:17" x14ac:dyDescent="0.3">
      <c r="A20" s="82"/>
      <c r="B20" s="83">
        <v>23</v>
      </c>
      <c r="C20" s="91">
        <f>N52</f>
        <v>1.5333333333333334</v>
      </c>
      <c r="D20" s="103"/>
      <c r="E20" s="70"/>
      <c r="F20" s="71"/>
      <c r="G20" s="60" t="s">
        <v>144</v>
      </c>
      <c r="H20" s="61">
        <f>DISTRICTS!L58</f>
        <v>1.2916666666666667</v>
      </c>
      <c r="I20" s="62"/>
      <c r="J20" s="72"/>
      <c r="K20" s="58"/>
      <c r="L20" s="71"/>
      <c r="M20" s="95" t="s">
        <v>140</v>
      </c>
      <c r="N20" s="96"/>
      <c r="O20" s="97"/>
    </row>
    <row r="21" spans="1:17" x14ac:dyDescent="0.3">
      <c r="A21" s="74"/>
      <c r="C21" s="76"/>
      <c r="D21" s="78"/>
      <c r="E21" s="70"/>
      <c r="F21" s="71"/>
      <c r="G21" s="67" t="s">
        <v>139</v>
      </c>
      <c r="H21" s="68">
        <v>6</v>
      </c>
      <c r="I21" s="72">
        <f>B44</f>
        <v>0.9375</v>
      </c>
      <c r="J21" s="72"/>
      <c r="K21" s="58"/>
      <c r="L21" s="71"/>
      <c r="M21" s="95"/>
      <c r="N21" s="96">
        <v>9</v>
      </c>
      <c r="O21" s="97">
        <f>B65</f>
        <v>0.76388888888888884</v>
      </c>
    </row>
    <row r="22" spans="1:17" x14ac:dyDescent="0.3">
      <c r="A22" s="60" t="s">
        <v>161</v>
      </c>
      <c r="B22" s="61">
        <f>DISTRICTS!E31</f>
        <v>1.3083333333333333</v>
      </c>
      <c r="C22" s="62"/>
      <c r="D22" s="72"/>
      <c r="E22" s="70"/>
      <c r="F22" s="71"/>
      <c r="G22" s="67"/>
      <c r="H22" s="68">
        <v>9</v>
      </c>
      <c r="I22" s="77">
        <f>B65</f>
        <v>0.76388888888888884</v>
      </c>
      <c r="J22" s="69"/>
      <c r="K22" s="58"/>
      <c r="L22" s="71"/>
      <c r="M22" s="99"/>
      <c r="N22" s="86">
        <v>17</v>
      </c>
      <c r="O22" s="98">
        <f>H70</f>
        <v>1.6071428571428572</v>
      </c>
    </row>
    <row r="23" spans="1:17" x14ac:dyDescent="0.3">
      <c r="A23" s="67" t="s">
        <v>139</v>
      </c>
      <c r="B23" s="100">
        <v>4</v>
      </c>
      <c r="C23" s="72">
        <f>B31</f>
        <v>1.462962962962963</v>
      </c>
      <c r="D23" s="72"/>
      <c r="E23" s="70"/>
      <c r="F23" s="71"/>
      <c r="G23" s="67"/>
      <c r="H23" s="75">
        <v>15</v>
      </c>
      <c r="I23" s="77">
        <f>H50</f>
        <v>0.83750000000000002</v>
      </c>
      <c r="J23" s="69"/>
      <c r="K23" s="58"/>
      <c r="L23" s="71"/>
      <c r="M23" s="101"/>
      <c r="N23" s="96"/>
      <c r="O23" s="97"/>
      <c r="P23" s="5"/>
      <c r="Q23" s="4"/>
    </row>
    <row r="24" spans="1:17" x14ac:dyDescent="0.3">
      <c r="A24" s="67"/>
      <c r="B24" s="68">
        <v>12</v>
      </c>
      <c r="C24" s="77">
        <f>H20</f>
        <v>1.2916666666666667</v>
      </c>
      <c r="D24" s="69"/>
      <c r="E24" s="70"/>
      <c r="F24" s="71"/>
      <c r="G24" s="79" t="s">
        <v>140</v>
      </c>
      <c r="H24" s="80"/>
      <c r="I24" s="81"/>
      <c r="J24" s="103"/>
      <c r="K24" s="58"/>
      <c r="L24" s="71"/>
      <c r="M24" s="55" t="s">
        <v>148</v>
      </c>
      <c r="N24" s="93">
        <f>DISTRICTS!L86</f>
        <v>1.446969696969697</v>
      </c>
      <c r="O24" s="94"/>
      <c r="P24" s="5"/>
      <c r="Q24" s="4"/>
    </row>
    <row r="25" spans="1:17" x14ac:dyDescent="0.3">
      <c r="A25" s="67"/>
      <c r="B25" s="68">
        <v>15</v>
      </c>
      <c r="C25" s="77">
        <f>H50</f>
        <v>0.83750000000000002</v>
      </c>
      <c r="D25" s="69"/>
      <c r="E25" s="90"/>
      <c r="F25" s="71"/>
      <c r="G25" s="74"/>
      <c r="H25" s="68">
        <v>3</v>
      </c>
      <c r="I25" s="72">
        <f>B22</f>
        <v>1.3083333333333333</v>
      </c>
      <c r="J25" s="72"/>
      <c r="K25" s="58"/>
      <c r="L25" s="71"/>
      <c r="M25" s="95" t="s">
        <v>139</v>
      </c>
      <c r="N25" s="96">
        <v>2</v>
      </c>
      <c r="O25" s="97">
        <f>B11</f>
        <v>0.94202898550724634</v>
      </c>
      <c r="P25" s="5"/>
      <c r="Q25" s="4"/>
    </row>
    <row r="26" spans="1:17" x14ac:dyDescent="0.3">
      <c r="A26" s="67"/>
      <c r="B26" s="68">
        <v>22</v>
      </c>
      <c r="C26" s="77">
        <f>N42</f>
        <v>0.7416666666666667</v>
      </c>
      <c r="D26" s="69"/>
      <c r="E26" s="90" t="s">
        <v>5</v>
      </c>
      <c r="F26" s="71"/>
      <c r="G26" s="89"/>
      <c r="H26" s="68">
        <v>7</v>
      </c>
      <c r="I26" s="69">
        <f>B52</f>
        <v>0.8125</v>
      </c>
      <c r="J26" s="69"/>
      <c r="K26" s="58"/>
      <c r="L26" s="71"/>
      <c r="M26" s="95"/>
      <c r="N26" s="96">
        <v>3</v>
      </c>
      <c r="O26" s="97">
        <f>B22</f>
        <v>1.3083333333333333</v>
      </c>
      <c r="P26" s="5"/>
      <c r="Q26" s="4"/>
    </row>
    <row r="27" spans="1:17" x14ac:dyDescent="0.3">
      <c r="A27" s="67"/>
      <c r="B27" s="68">
        <v>24</v>
      </c>
      <c r="C27" s="77">
        <f>N63</f>
        <v>0.62254901960784315</v>
      </c>
      <c r="D27" s="69"/>
      <c r="E27" s="70" t="s">
        <v>5</v>
      </c>
      <c r="F27" s="71"/>
      <c r="G27" s="89"/>
      <c r="H27" s="68">
        <v>10</v>
      </c>
      <c r="I27" s="69">
        <f>H3</f>
        <v>0.80555555555555558</v>
      </c>
      <c r="J27" s="69"/>
      <c r="K27" s="58"/>
      <c r="L27" s="71"/>
      <c r="M27" s="74"/>
      <c r="N27" s="96">
        <v>10</v>
      </c>
      <c r="O27" s="97">
        <f>H3</f>
        <v>0.80555555555555558</v>
      </c>
      <c r="P27" s="5"/>
      <c r="Q27" s="4"/>
    </row>
    <row r="28" spans="1:17" x14ac:dyDescent="0.3">
      <c r="A28" s="95" t="s">
        <v>140</v>
      </c>
      <c r="B28" s="68"/>
      <c r="C28" s="77"/>
      <c r="D28" s="69"/>
      <c r="E28" s="70" t="s">
        <v>5</v>
      </c>
      <c r="F28" s="71"/>
      <c r="G28" s="85"/>
      <c r="H28" s="86">
        <v>17</v>
      </c>
      <c r="I28" s="87">
        <f>H70</f>
        <v>1.6071428571428572</v>
      </c>
      <c r="J28" s="72"/>
      <c r="K28" s="58"/>
      <c r="L28" s="71"/>
      <c r="M28" s="74" t="s">
        <v>140</v>
      </c>
      <c r="N28" s="96"/>
      <c r="O28" s="97"/>
      <c r="P28" s="5"/>
      <c r="Q28" s="4"/>
    </row>
    <row r="29" spans="1:17" x14ac:dyDescent="0.3">
      <c r="A29" s="82"/>
      <c r="B29" s="86">
        <v>20</v>
      </c>
      <c r="C29" s="98">
        <f>N24</f>
        <v>1.446969696969697</v>
      </c>
      <c r="D29" s="72"/>
      <c r="E29" s="70"/>
      <c r="F29" s="71"/>
      <c r="G29" s="102"/>
      <c r="H29" s="96"/>
      <c r="I29" s="72"/>
      <c r="J29" s="72"/>
      <c r="K29" s="58"/>
      <c r="L29" s="71"/>
      <c r="M29" s="74"/>
      <c r="N29" s="96">
        <v>1</v>
      </c>
      <c r="O29" s="97">
        <f>B3</f>
        <v>1.2916666666666667</v>
      </c>
      <c r="P29" s="5"/>
      <c r="Q29" s="4"/>
    </row>
    <row r="30" spans="1:17" x14ac:dyDescent="0.3">
      <c r="A30" s="74"/>
      <c r="C30" s="76"/>
      <c r="D30" s="78"/>
      <c r="E30" s="70"/>
      <c r="F30" s="71"/>
      <c r="G30" s="60" t="s">
        <v>147</v>
      </c>
      <c r="H30" s="61">
        <f>DISTRICTS!E75</f>
        <v>1.0249999999999999</v>
      </c>
      <c r="I30" s="62"/>
      <c r="J30" s="72"/>
      <c r="K30" s="58"/>
      <c r="L30" s="71"/>
      <c r="M30" s="99"/>
      <c r="N30" s="86">
        <v>14</v>
      </c>
      <c r="O30" s="98">
        <f>H38</f>
        <v>0.85256410256410253</v>
      </c>
      <c r="P30" s="5"/>
      <c r="Q30" s="4"/>
    </row>
    <row r="31" spans="1:17" x14ac:dyDescent="0.3">
      <c r="A31" s="60" t="s">
        <v>146</v>
      </c>
      <c r="B31" s="61">
        <f>DISTRICTS!E41</f>
        <v>1.462962962962963</v>
      </c>
      <c r="C31" s="62"/>
      <c r="D31" s="72"/>
      <c r="E31" s="70"/>
      <c r="F31" s="71"/>
      <c r="G31" s="67" t="s">
        <v>139</v>
      </c>
      <c r="H31" s="68">
        <v>14</v>
      </c>
      <c r="I31" s="72">
        <f>H38</f>
        <v>0.85256410256410253</v>
      </c>
      <c r="J31" s="72"/>
      <c r="K31" s="58"/>
      <c r="L31" s="71"/>
      <c r="M31" s="101"/>
      <c r="N31" s="80"/>
      <c r="O31" s="103"/>
      <c r="P31" s="5"/>
      <c r="Q31" s="4"/>
    </row>
    <row r="32" spans="1:17" x14ac:dyDescent="0.3">
      <c r="A32" s="67" t="s">
        <v>139</v>
      </c>
      <c r="B32" s="68">
        <v>11</v>
      </c>
      <c r="C32" s="77">
        <f>H11</f>
        <v>1.1458333333333333</v>
      </c>
      <c r="D32" s="69"/>
      <c r="E32" s="90"/>
      <c r="F32" s="71"/>
      <c r="G32" s="67"/>
      <c r="H32" s="68">
        <v>24</v>
      </c>
      <c r="I32" s="77">
        <f>N63</f>
        <v>0.62254901960784315</v>
      </c>
      <c r="J32" s="69"/>
      <c r="K32" s="58"/>
      <c r="L32" s="71"/>
      <c r="M32" s="64" t="s">
        <v>151</v>
      </c>
      <c r="N32" s="65">
        <f>DISTRICTS!L97</f>
        <v>0.84722222222222221</v>
      </c>
      <c r="O32" s="66"/>
      <c r="P32" s="5"/>
      <c r="Q32" s="4"/>
    </row>
    <row r="33" spans="1:17" x14ac:dyDescent="0.3">
      <c r="A33" s="67"/>
      <c r="B33" s="68">
        <v>13</v>
      </c>
      <c r="C33" s="77">
        <f>H30</f>
        <v>1.0249999999999999</v>
      </c>
      <c r="D33" s="69"/>
      <c r="E33" s="70"/>
      <c r="F33" s="71" t="s">
        <v>5</v>
      </c>
      <c r="G33" s="67"/>
      <c r="H33" s="75"/>
      <c r="I33" s="77"/>
      <c r="J33" s="69"/>
      <c r="K33" s="90"/>
      <c r="L33" s="71"/>
      <c r="M33" s="74" t="s">
        <v>139</v>
      </c>
      <c r="N33" s="75">
        <v>5</v>
      </c>
      <c r="O33" s="76">
        <f>B39</f>
        <v>1.0574712643678161</v>
      </c>
      <c r="P33" s="5"/>
      <c r="Q33" s="4"/>
    </row>
    <row r="34" spans="1:17" x14ac:dyDescent="0.3">
      <c r="A34" s="67"/>
      <c r="B34" s="68">
        <v>16</v>
      </c>
      <c r="C34" s="77">
        <f>H60</f>
        <v>0.65350877192982459</v>
      </c>
      <c r="D34" s="69"/>
      <c r="E34" s="70"/>
      <c r="F34" s="71" t="s">
        <v>5</v>
      </c>
      <c r="G34" s="79" t="s">
        <v>140</v>
      </c>
      <c r="H34" s="80">
        <v>4</v>
      </c>
      <c r="I34" s="81">
        <f>B31</f>
        <v>1.462962962962963</v>
      </c>
      <c r="J34" s="103"/>
      <c r="K34" s="58"/>
      <c r="L34" s="71"/>
      <c r="M34" s="74"/>
      <c r="N34" s="68">
        <v>9</v>
      </c>
      <c r="O34" s="77">
        <f>B65</f>
        <v>0.76388888888888884</v>
      </c>
      <c r="P34" s="5"/>
      <c r="Q34" s="4"/>
    </row>
    <row r="35" spans="1:17" x14ac:dyDescent="0.3">
      <c r="A35" s="67" t="s">
        <v>140</v>
      </c>
      <c r="B35" s="68"/>
      <c r="C35" s="77"/>
      <c r="D35" s="69"/>
      <c r="E35" s="70"/>
      <c r="F35" s="71"/>
      <c r="G35" s="74"/>
      <c r="H35" s="68">
        <v>8</v>
      </c>
      <c r="I35" s="72">
        <f>B58</f>
        <v>0.7583333333333333</v>
      </c>
      <c r="J35" s="72"/>
      <c r="K35" s="58"/>
      <c r="L35" s="71"/>
      <c r="M35" s="67"/>
      <c r="N35" s="68">
        <v>10</v>
      </c>
      <c r="O35" s="77">
        <f>H3</f>
        <v>0.80555555555555558</v>
      </c>
      <c r="P35" s="5"/>
      <c r="Q35" s="4"/>
    </row>
    <row r="36" spans="1:17" x14ac:dyDescent="0.3">
      <c r="A36" s="74"/>
      <c r="B36" s="68">
        <v>3</v>
      </c>
      <c r="C36" s="77">
        <f>B22</f>
        <v>1.3083333333333333</v>
      </c>
      <c r="D36" s="69"/>
      <c r="E36" s="70" t="s">
        <v>5</v>
      </c>
      <c r="F36" s="71"/>
      <c r="G36" s="85"/>
      <c r="H36" s="86">
        <v>18</v>
      </c>
      <c r="I36" s="87">
        <f>N3</f>
        <v>1.1666666666666667</v>
      </c>
      <c r="J36" s="72"/>
      <c r="K36" s="58"/>
      <c r="L36" s="71"/>
      <c r="M36" s="67" t="s">
        <v>140</v>
      </c>
      <c r="N36" s="68"/>
      <c r="O36" s="77"/>
      <c r="P36" s="5"/>
      <c r="Q36" s="4"/>
    </row>
    <row r="37" spans="1:17" x14ac:dyDescent="0.3">
      <c r="A37" s="99"/>
      <c r="B37" s="86">
        <v>17</v>
      </c>
      <c r="C37" s="98">
        <f>H70</f>
        <v>1.6071428571428572</v>
      </c>
      <c r="D37" s="72"/>
      <c r="E37" s="70"/>
      <c r="F37" s="71"/>
      <c r="G37" s="102"/>
      <c r="H37" s="96"/>
      <c r="I37" s="72"/>
      <c r="J37" s="72"/>
      <c r="K37" s="58"/>
      <c r="L37" s="71" t="s">
        <v>5</v>
      </c>
      <c r="M37" s="67"/>
      <c r="N37" s="68">
        <v>14</v>
      </c>
      <c r="O37" s="77">
        <f>H38</f>
        <v>0.85256410256410253</v>
      </c>
      <c r="P37" s="5"/>
      <c r="Q37" s="4"/>
    </row>
    <row r="38" spans="1:17" x14ac:dyDescent="0.3">
      <c r="A38" s="104"/>
      <c r="B38" s="105" t="s">
        <v>5</v>
      </c>
      <c r="C38" s="106" t="s">
        <v>5</v>
      </c>
      <c r="D38" s="72"/>
      <c r="E38" s="70"/>
      <c r="F38" s="71"/>
      <c r="G38" s="60" t="s">
        <v>150</v>
      </c>
      <c r="H38" s="65">
        <f>DISTRICTS!E86</f>
        <v>0.85256410256410253</v>
      </c>
      <c r="I38" s="62" t="s">
        <v>5</v>
      </c>
      <c r="J38" s="72"/>
      <c r="K38" s="58"/>
      <c r="L38" s="71"/>
      <c r="M38" s="67"/>
      <c r="N38" s="68">
        <v>18</v>
      </c>
      <c r="O38" s="77">
        <f>N3</f>
        <v>1.1666666666666667</v>
      </c>
      <c r="P38" s="5"/>
      <c r="Q38" s="4"/>
    </row>
    <row r="39" spans="1:17" x14ac:dyDescent="0.3">
      <c r="A39" s="60" t="s">
        <v>149</v>
      </c>
      <c r="B39" s="65">
        <f>DISTRICTS!E52</f>
        <v>1.0574712643678161</v>
      </c>
      <c r="C39" s="62"/>
      <c r="D39" s="72"/>
      <c r="E39" s="70"/>
      <c r="F39" s="71"/>
      <c r="G39" s="67" t="s">
        <v>139</v>
      </c>
      <c r="H39" s="68">
        <v>16</v>
      </c>
      <c r="I39" s="77">
        <f>H60</f>
        <v>0.65350877192982459</v>
      </c>
      <c r="J39" s="69"/>
      <c r="K39" s="58"/>
      <c r="L39" s="71"/>
      <c r="M39" s="67"/>
      <c r="N39" s="68">
        <v>22</v>
      </c>
      <c r="O39" s="77">
        <f>N42</f>
        <v>0.7416666666666667</v>
      </c>
      <c r="P39" s="5"/>
      <c r="Q39" s="4"/>
    </row>
    <row r="40" spans="1:17" x14ac:dyDescent="0.3">
      <c r="A40" s="67" t="s">
        <v>139</v>
      </c>
      <c r="B40" s="75">
        <v>15</v>
      </c>
      <c r="C40" s="77">
        <f>H50</f>
        <v>0.83750000000000002</v>
      </c>
      <c r="D40" s="69"/>
      <c r="E40" s="70"/>
      <c r="F40" s="71"/>
      <c r="G40" s="67"/>
      <c r="H40" s="75">
        <v>18</v>
      </c>
      <c r="I40" s="77">
        <f>N3</f>
        <v>1.1666666666666667</v>
      </c>
      <c r="J40" s="69"/>
      <c r="K40" s="58"/>
      <c r="L40" s="71"/>
      <c r="M40" s="99"/>
      <c r="N40" s="86">
        <v>23</v>
      </c>
      <c r="O40" s="98">
        <f>N52</f>
        <v>1.5333333333333334</v>
      </c>
      <c r="P40" s="5"/>
      <c r="Q40" s="4"/>
    </row>
    <row r="41" spans="1:17" x14ac:dyDescent="0.3">
      <c r="A41" s="67" t="s">
        <v>140</v>
      </c>
      <c r="E41" s="70"/>
      <c r="F41" s="71"/>
      <c r="G41" s="67"/>
      <c r="H41" s="68">
        <v>20</v>
      </c>
      <c r="I41" s="77">
        <f>N24</f>
        <v>1.446969696969697</v>
      </c>
      <c r="J41" s="69"/>
      <c r="K41" s="58"/>
      <c r="L41" s="71"/>
      <c r="M41" s="102"/>
      <c r="N41" s="96"/>
      <c r="O41" s="72"/>
      <c r="P41" s="5"/>
      <c r="Q41" s="4"/>
    </row>
    <row r="42" spans="1:17" x14ac:dyDescent="0.3">
      <c r="A42" s="99"/>
      <c r="B42" s="86">
        <v>20</v>
      </c>
      <c r="C42" s="98">
        <f>N24</f>
        <v>1.446969696969697</v>
      </c>
      <c r="D42" s="72"/>
      <c r="E42" s="70"/>
      <c r="F42" s="71"/>
      <c r="G42" s="67"/>
      <c r="H42" s="68">
        <v>21</v>
      </c>
      <c r="I42" s="77">
        <f>N32</f>
        <v>0.84722222222222221</v>
      </c>
      <c r="J42" s="69"/>
      <c r="K42" s="58"/>
      <c r="L42" s="71"/>
      <c r="M42" s="64" t="s">
        <v>152</v>
      </c>
      <c r="N42" s="65">
        <f>DISTRICTS!L112</f>
        <v>0.7416666666666667</v>
      </c>
      <c r="O42" s="66"/>
      <c r="P42" s="5"/>
      <c r="Q42" s="4"/>
    </row>
    <row r="43" spans="1:17" x14ac:dyDescent="0.3">
      <c r="A43" s="74"/>
      <c r="C43" s="77"/>
      <c r="D43" s="69"/>
      <c r="E43" s="70"/>
      <c r="F43" s="71"/>
      <c r="G43" s="67" t="s">
        <v>140</v>
      </c>
      <c r="K43" s="90"/>
      <c r="L43" s="71"/>
      <c r="M43" s="74" t="s">
        <v>139</v>
      </c>
      <c r="N43" s="75">
        <v>14</v>
      </c>
      <c r="O43" s="76">
        <f>H38</f>
        <v>0.85256410256410253</v>
      </c>
      <c r="P43" s="5"/>
      <c r="Q43" s="4"/>
    </row>
    <row r="44" spans="1:17" x14ac:dyDescent="0.3">
      <c r="A44" s="60" t="s">
        <v>153</v>
      </c>
      <c r="B44" s="65">
        <f>DISTRICTS!E68</f>
        <v>0.9375</v>
      </c>
      <c r="C44" s="62" t="s">
        <v>5</v>
      </c>
      <c r="D44" s="72"/>
      <c r="E44" s="90"/>
      <c r="F44" s="71"/>
      <c r="G44" s="74"/>
      <c r="H44" s="68">
        <v>11</v>
      </c>
      <c r="I44" s="77">
        <f>H11</f>
        <v>1.1458333333333333</v>
      </c>
      <c r="J44" s="69"/>
      <c r="K44" s="58"/>
      <c r="L44" s="4"/>
      <c r="M44" s="74"/>
      <c r="N44" s="68">
        <v>21</v>
      </c>
      <c r="O44" s="77">
        <f>N32</f>
        <v>0.84722222222222221</v>
      </c>
      <c r="P44" s="5"/>
      <c r="Q44" s="4"/>
    </row>
    <row r="45" spans="1:17" x14ac:dyDescent="0.3">
      <c r="A45" s="67" t="s">
        <v>139</v>
      </c>
      <c r="B45" s="68">
        <v>5</v>
      </c>
      <c r="C45" s="77">
        <f>B39</f>
        <v>1.0574712643678161</v>
      </c>
      <c r="D45" s="69"/>
      <c r="E45" s="90"/>
      <c r="F45" s="71"/>
      <c r="G45" s="107"/>
      <c r="H45" s="68">
        <v>13</v>
      </c>
      <c r="I45" s="77">
        <f>H30</f>
        <v>1.0249999999999999</v>
      </c>
      <c r="J45" s="69"/>
      <c r="K45" s="58"/>
      <c r="L45" s="4"/>
      <c r="M45" s="67"/>
      <c r="N45" s="68"/>
      <c r="O45" s="77"/>
      <c r="P45" s="5"/>
      <c r="Q45" s="4"/>
    </row>
    <row r="46" spans="1:17" x14ac:dyDescent="0.3">
      <c r="A46" s="67"/>
      <c r="B46" s="75">
        <v>22</v>
      </c>
      <c r="C46" s="77">
        <f>N42</f>
        <v>0.7416666666666667</v>
      </c>
      <c r="D46" s="69"/>
      <c r="E46" s="90"/>
      <c r="F46" s="71"/>
      <c r="G46" s="79"/>
      <c r="H46" s="68">
        <v>17</v>
      </c>
      <c r="I46" s="97">
        <f>H70</f>
        <v>1.6071428571428572</v>
      </c>
      <c r="J46" s="72"/>
      <c r="K46" s="58"/>
      <c r="L46" s="4"/>
      <c r="M46" s="67" t="s">
        <v>140</v>
      </c>
      <c r="N46" s="68"/>
      <c r="O46" s="77"/>
      <c r="P46" s="5"/>
      <c r="Q46" s="4"/>
    </row>
    <row r="47" spans="1:17" x14ac:dyDescent="0.3">
      <c r="A47" s="67"/>
      <c r="B47" s="68">
        <v>24</v>
      </c>
      <c r="C47" s="77">
        <f>N63</f>
        <v>0.62254901960784315</v>
      </c>
      <c r="D47" s="69"/>
      <c r="E47" s="70"/>
      <c r="F47" s="71" t="s">
        <v>5</v>
      </c>
      <c r="G47" s="79"/>
      <c r="H47" s="96">
        <v>22</v>
      </c>
      <c r="I47" s="97">
        <f>N42</f>
        <v>0.7416666666666667</v>
      </c>
      <c r="J47" s="72"/>
      <c r="K47" s="58"/>
      <c r="L47" s="4" t="s">
        <v>5</v>
      </c>
      <c r="M47" s="67"/>
      <c r="N47" s="68">
        <v>2</v>
      </c>
      <c r="O47" s="77">
        <f>B11</f>
        <v>0.94202898550724634</v>
      </c>
      <c r="P47" s="5"/>
      <c r="Q47" s="4"/>
    </row>
    <row r="48" spans="1:17" x14ac:dyDescent="0.3">
      <c r="A48" s="67" t="s">
        <v>140</v>
      </c>
      <c r="E48" s="70" t="s">
        <v>5</v>
      </c>
      <c r="F48" s="71"/>
      <c r="G48" s="82"/>
      <c r="H48" s="86">
        <v>23</v>
      </c>
      <c r="I48" s="98">
        <f>N52</f>
        <v>1.5333333333333334</v>
      </c>
      <c r="J48" s="72"/>
      <c r="K48" s="58"/>
      <c r="L48" s="4"/>
      <c r="M48" s="101"/>
      <c r="N48" s="68">
        <v>3</v>
      </c>
      <c r="O48" s="77">
        <f>B22</f>
        <v>1.3083333333333333</v>
      </c>
      <c r="P48" s="5"/>
      <c r="Q48" s="4"/>
    </row>
    <row r="49" spans="1:17" s="109" customFormat="1" x14ac:dyDescent="0.3">
      <c r="A49" s="107"/>
      <c r="B49" s="68">
        <v>1</v>
      </c>
      <c r="C49" s="77">
        <f>B3</f>
        <v>1.2916666666666667</v>
      </c>
      <c r="D49" s="69"/>
      <c r="E49" s="90"/>
      <c r="F49" s="108"/>
      <c r="G49" s="101"/>
      <c r="H49" s="96"/>
      <c r="I49" s="97"/>
      <c r="J49" s="72"/>
      <c r="K49" s="90"/>
      <c r="L49" s="108"/>
      <c r="M49" s="101"/>
      <c r="N49" s="68">
        <v>6</v>
      </c>
      <c r="O49" s="77">
        <f>B44</f>
        <v>0.9375</v>
      </c>
      <c r="P49" s="6"/>
      <c r="Q49" s="7"/>
    </row>
    <row r="50" spans="1:17" s="109" customFormat="1" x14ac:dyDescent="0.3">
      <c r="A50" s="99"/>
      <c r="B50" s="86">
        <v>12</v>
      </c>
      <c r="C50" s="98">
        <f>H20</f>
        <v>1.2916666666666667</v>
      </c>
      <c r="D50" s="72"/>
      <c r="E50" s="90"/>
      <c r="F50" s="108"/>
      <c r="G50" s="64" t="s">
        <v>154</v>
      </c>
      <c r="H50" s="65">
        <f>DISTRICTS!E99</f>
        <v>0.83750000000000002</v>
      </c>
      <c r="I50" s="66"/>
      <c r="J50" s="103"/>
      <c r="K50" s="90"/>
      <c r="L50" s="108"/>
      <c r="M50" s="99"/>
      <c r="N50" s="86">
        <v>19</v>
      </c>
      <c r="O50" s="98">
        <f>N16</f>
        <v>1.0576923076923077</v>
      </c>
      <c r="P50" s="6"/>
      <c r="Q50" s="7"/>
    </row>
    <row r="51" spans="1:17" s="109" customFormat="1" x14ac:dyDescent="0.3">
      <c r="A51" s="102"/>
      <c r="B51" s="96"/>
      <c r="C51" s="72"/>
      <c r="D51" s="72"/>
      <c r="E51" s="90"/>
      <c r="F51" s="108"/>
      <c r="G51" s="74" t="s">
        <v>139</v>
      </c>
      <c r="H51" s="75">
        <v>17</v>
      </c>
      <c r="I51" s="77">
        <f>H70</f>
        <v>1.6071428571428572</v>
      </c>
      <c r="J51" s="69"/>
      <c r="K51" s="90"/>
      <c r="L51" s="108"/>
      <c r="M51" s="110"/>
      <c r="N51" s="7"/>
      <c r="P51" s="6"/>
      <c r="Q51" s="7"/>
    </row>
    <row r="52" spans="1:17" s="109" customFormat="1" x14ac:dyDescent="0.3">
      <c r="A52" s="60" t="s">
        <v>156</v>
      </c>
      <c r="B52" s="65">
        <f>DISTRICTS!L1</f>
        <v>0.8125</v>
      </c>
      <c r="C52" s="62" t="s">
        <v>5</v>
      </c>
      <c r="D52" s="72"/>
      <c r="E52" s="90"/>
      <c r="F52" s="108"/>
      <c r="G52" s="74"/>
      <c r="H52" s="68">
        <v>18</v>
      </c>
      <c r="I52" s="77">
        <f>N3</f>
        <v>1.1666666666666667</v>
      </c>
      <c r="J52" s="69"/>
      <c r="K52" s="90"/>
      <c r="L52" s="108"/>
      <c r="M52" s="111" t="s">
        <v>155</v>
      </c>
      <c r="N52" s="93">
        <f>DISTRICTS!L124</f>
        <v>1.5333333333333334</v>
      </c>
      <c r="O52" s="112" t="s">
        <v>5</v>
      </c>
      <c r="P52" s="6"/>
      <c r="Q52" s="7"/>
    </row>
    <row r="53" spans="1:17" s="109" customFormat="1" x14ac:dyDescent="0.3">
      <c r="A53" s="67" t="s">
        <v>139</v>
      </c>
      <c r="B53" s="68">
        <v>12</v>
      </c>
      <c r="C53" s="77">
        <f>H20</f>
        <v>1.2916666666666667</v>
      </c>
      <c r="D53" s="69"/>
      <c r="E53" s="90"/>
      <c r="F53" s="108"/>
      <c r="G53" s="67" t="s">
        <v>140</v>
      </c>
      <c r="H53" s="68"/>
      <c r="I53" s="77"/>
      <c r="J53" s="69"/>
      <c r="K53" s="90"/>
      <c r="L53" s="108"/>
      <c r="M53" s="113" t="s">
        <v>174</v>
      </c>
      <c r="N53" s="114">
        <v>2</v>
      </c>
      <c r="O53" s="69">
        <f>B11</f>
        <v>0.94202898550724634</v>
      </c>
      <c r="P53" s="6"/>
      <c r="Q53" s="7"/>
    </row>
    <row r="54" spans="1:17" s="109" customFormat="1" x14ac:dyDescent="0.3">
      <c r="A54" s="67"/>
      <c r="B54" s="75">
        <v>18</v>
      </c>
      <c r="C54" s="77">
        <f>N3</f>
        <v>1.1666666666666667</v>
      </c>
      <c r="D54" s="69"/>
      <c r="E54" s="90"/>
      <c r="F54" s="108"/>
      <c r="G54" s="107"/>
      <c r="H54" s="68">
        <v>3</v>
      </c>
      <c r="I54" s="77">
        <f>B22</f>
        <v>1.3083333333333333</v>
      </c>
      <c r="J54" s="69"/>
      <c r="K54" s="90"/>
      <c r="L54" s="108"/>
      <c r="M54" s="113" t="s">
        <v>5</v>
      </c>
      <c r="N54" s="114">
        <v>5</v>
      </c>
      <c r="O54" s="69">
        <f>B39</f>
        <v>1.0574712643678161</v>
      </c>
      <c r="P54" s="6"/>
      <c r="Q54" s="7"/>
    </row>
    <row r="55" spans="1:17" s="109" customFormat="1" x14ac:dyDescent="0.3">
      <c r="A55" s="95" t="s">
        <v>140</v>
      </c>
      <c r="B55" s="68"/>
      <c r="C55" s="77"/>
      <c r="D55" s="69"/>
      <c r="E55" s="90"/>
      <c r="F55" s="108"/>
      <c r="G55" s="67"/>
      <c r="H55" s="68">
        <v>5</v>
      </c>
      <c r="I55" s="77">
        <f>B39</f>
        <v>1.0574712643678161</v>
      </c>
      <c r="J55" s="69"/>
      <c r="K55" s="90"/>
      <c r="L55" s="108"/>
      <c r="M55" s="113" t="s">
        <v>5</v>
      </c>
      <c r="N55" s="114">
        <v>11</v>
      </c>
      <c r="O55" s="69">
        <f>H11</f>
        <v>1.1458333333333333</v>
      </c>
      <c r="P55" s="6"/>
      <c r="Q55" s="7"/>
    </row>
    <row r="56" spans="1:17" s="109" customFormat="1" x14ac:dyDescent="0.3">
      <c r="A56" s="115"/>
      <c r="B56" s="86">
        <v>17</v>
      </c>
      <c r="C56" s="98">
        <f>H70</f>
        <v>1.6071428571428572</v>
      </c>
      <c r="D56" s="72"/>
      <c r="E56" s="90"/>
      <c r="F56" s="108"/>
      <c r="G56" s="67"/>
      <c r="H56" s="68">
        <v>8</v>
      </c>
      <c r="I56" s="77">
        <f>B58</f>
        <v>0.7583333333333333</v>
      </c>
      <c r="J56" s="69"/>
      <c r="K56" s="90"/>
      <c r="L56" s="108"/>
      <c r="M56" s="113" t="s">
        <v>5</v>
      </c>
      <c r="N56" s="114">
        <v>14</v>
      </c>
      <c r="O56" s="69">
        <f>H38</f>
        <v>0.85256410256410253</v>
      </c>
    </row>
    <row r="57" spans="1:17" s="109" customFormat="1" x14ac:dyDescent="0.3">
      <c r="A57" s="102"/>
      <c r="B57" s="96"/>
      <c r="C57" s="72"/>
      <c r="D57" s="72"/>
      <c r="E57" s="90"/>
      <c r="F57" s="108"/>
      <c r="G57" s="67"/>
      <c r="H57" s="68">
        <v>9</v>
      </c>
      <c r="I57" s="77">
        <f>B65</f>
        <v>0.76388888888888884</v>
      </c>
      <c r="J57" s="69"/>
      <c r="K57" s="90"/>
      <c r="L57" s="108"/>
      <c r="M57" s="113" t="s">
        <v>5</v>
      </c>
      <c r="N57" s="114">
        <v>21</v>
      </c>
      <c r="O57" s="69">
        <f>N32</f>
        <v>0.84722222222222221</v>
      </c>
    </row>
    <row r="58" spans="1:17" s="109" customFormat="1" x14ac:dyDescent="0.3">
      <c r="A58" s="64" t="s">
        <v>159</v>
      </c>
      <c r="B58" s="65">
        <f>DISTRICTS!L9</f>
        <v>0.7583333333333333</v>
      </c>
      <c r="C58" s="66"/>
      <c r="D58" s="103"/>
      <c r="E58" s="90"/>
      <c r="F58" s="108"/>
      <c r="G58" s="82"/>
      <c r="H58" s="83">
        <v>12</v>
      </c>
      <c r="I58" s="91">
        <f>H20</f>
        <v>1.2916666666666667</v>
      </c>
      <c r="J58" s="103"/>
      <c r="K58" s="90"/>
      <c r="L58" s="108"/>
      <c r="M58" s="113" t="s">
        <v>140</v>
      </c>
      <c r="N58" s="69" t="s">
        <v>5</v>
      </c>
      <c r="O58" s="69" t="s">
        <v>5</v>
      </c>
    </row>
    <row r="59" spans="1:17" s="109" customFormat="1" x14ac:dyDescent="0.3">
      <c r="A59" s="74" t="s">
        <v>139</v>
      </c>
      <c r="B59" s="75">
        <v>11</v>
      </c>
      <c r="C59" s="76">
        <f>H11</f>
        <v>1.1458333333333333</v>
      </c>
      <c r="D59" s="78"/>
      <c r="E59" s="90"/>
      <c r="F59" s="108"/>
      <c r="G59" s="107"/>
      <c r="K59" s="90"/>
      <c r="L59" s="108"/>
      <c r="M59" s="101"/>
      <c r="N59" s="114">
        <v>10</v>
      </c>
      <c r="O59" s="69">
        <f>H3</f>
        <v>0.80555555555555558</v>
      </c>
      <c r="P59" s="6"/>
      <c r="Q59" s="7"/>
    </row>
    <row r="60" spans="1:17" s="109" customFormat="1" x14ac:dyDescent="0.3">
      <c r="A60" s="67"/>
      <c r="B60" s="68">
        <v>13</v>
      </c>
      <c r="C60" s="77">
        <f>H30</f>
        <v>1.0249999999999999</v>
      </c>
      <c r="D60" s="69"/>
      <c r="E60" s="90"/>
      <c r="F60" s="108"/>
      <c r="G60" s="64" t="s">
        <v>157</v>
      </c>
      <c r="H60" s="65">
        <f>DISTRICTS!E113</f>
        <v>0.65350877192982459</v>
      </c>
      <c r="I60" s="66"/>
      <c r="J60" s="103"/>
      <c r="K60" s="90"/>
      <c r="L60" s="108"/>
      <c r="M60" s="113" t="s">
        <v>5</v>
      </c>
      <c r="N60" s="114">
        <v>16</v>
      </c>
      <c r="O60" s="69">
        <f>H60</f>
        <v>0.65350877192982459</v>
      </c>
      <c r="P60" s="6"/>
      <c r="Q60" s="7"/>
    </row>
    <row r="61" spans="1:17" s="109" customFormat="1" x14ac:dyDescent="0.3">
      <c r="A61" s="67"/>
      <c r="B61" s="68">
        <v>15</v>
      </c>
      <c r="C61" s="77">
        <f>H50</f>
        <v>0.83750000000000002</v>
      </c>
      <c r="D61" s="69"/>
      <c r="E61" s="90"/>
      <c r="F61" s="108"/>
      <c r="G61" s="74" t="s">
        <v>139</v>
      </c>
      <c r="H61" s="75">
        <v>1</v>
      </c>
      <c r="I61" s="76">
        <f>B3</f>
        <v>1.2916666666666667</v>
      </c>
      <c r="J61" s="78"/>
      <c r="K61" s="90"/>
      <c r="L61" s="108"/>
      <c r="M61" s="116" t="s">
        <v>5</v>
      </c>
      <c r="N61" s="117">
        <v>24</v>
      </c>
      <c r="O61" s="87">
        <f>N63</f>
        <v>0.62254901960784315</v>
      </c>
      <c r="P61" s="6"/>
      <c r="Q61" s="7"/>
    </row>
    <row r="62" spans="1:17" s="109" customFormat="1" x14ac:dyDescent="0.3">
      <c r="A62" s="67" t="s">
        <v>140</v>
      </c>
      <c r="B62" s="68"/>
      <c r="C62" s="77"/>
      <c r="D62" s="69"/>
      <c r="E62" s="90"/>
      <c r="F62" s="108"/>
      <c r="G62" s="74"/>
      <c r="H62" s="68">
        <v>9</v>
      </c>
      <c r="I62" s="77">
        <f>B65</f>
        <v>0.76388888888888884</v>
      </c>
      <c r="J62" s="69"/>
      <c r="K62" s="90"/>
      <c r="L62" s="108"/>
      <c r="M62" s="113" t="s">
        <v>5</v>
      </c>
      <c r="N62" s="114"/>
      <c r="O62" s="69" t="s">
        <v>5</v>
      </c>
      <c r="P62" s="6"/>
      <c r="Q62" s="7"/>
    </row>
    <row r="63" spans="1:17" s="109" customFormat="1" x14ac:dyDescent="0.3">
      <c r="A63" s="115"/>
      <c r="B63" s="86">
        <v>24</v>
      </c>
      <c r="C63" s="98">
        <f>N63</f>
        <v>0.62254901960784315</v>
      </c>
      <c r="D63" s="72"/>
      <c r="E63" s="90"/>
      <c r="F63" s="108"/>
      <c r="G63" s="67"/>
      <c r="H63" s="68">
        <v>23</v>
      </c>
      <c r="I63" s="77">
        <f>N52</f>
        <v>1.5333333333333334</v>
      </c>
      <c r="J63" s="69"/>
      <c r="K63" s="90"/>
      <c r="L63" s="108"/>
      <c r="M63" s="118" t="s">
        <v>158</v>
      </c>
      <c r="N63" s="93">
        <f>DISTRICTS!L136</f>
        <v>0.62254901960784315</v>
      </c>
      <c r="O63" s="57" t="s">
        <v>5</v>
      </c>
      <c r="P63" s="6"/>
      <c r="Q63" s="7"/>
    </row>
    <row r="64" spans="1:17" s="109" customFormat="1" x14ac:dyDescent="0.3">
      <c r="A64" s="107"/>
      <c r="B64" s="96"/>
      <c r="C64" s="97"/>
      <c r="D64" s="72"/>
      <c r="E64" s="90"/>
      <c r="F64" s="108"/>
      <c r="G64" s="67" t="s">
        <v>140</v>
      </c>
      <c r="H64" s="68"/>
      <c r="I64" s="77"/>
      <c r="J64" s="69"/>
      <c r="K64" s="90"/>
      <c r="L64" s="108"/>
      <c r="M64" s="113" t="s">
        <v>139</v>
      </c>
      <c r="N64" s="114">
        <v>8</v>
      </c>
      <c r="O64" s="69">
        <f>B58</f>
        <v>0.7583333333333333</v>
      </c>
      <c r="P64" s="6"/>
      <c r="Q64" s="7"/>
    </row>
    <row r="65" spans="1:17" s="109" customFormat="1" x14ac:dyDescent="0.3">
      <c r="A65" s="55" t="s">
        <v>160</v>
      </c>
      <c r="B65" s="93">
        <f>DISTRICTS!L22</f>
        <v>0.76388888888888884</v>
      </c>
      <c r="C65" s="94"/>
      <c r="D65" s="75"/>
      <c r="E65" s="90"/>
      <c r="F65" s="108"/>
      <c r="G65" s="107"/>
      <c r="H65" s="68">
        <v>2</v>
      </c>
      <c r="I65" s="77">
        <f>B11</f>
        <v>0.94202898550724634</v>
      </c>
      <c r="J65" s="69"/>
      <c r="K65" s="90"/>
      <c r="L65" s="108"/>
      <c r="M65" s="113" t="s">
        <v>5</v>
      </c>
      <c r="N65" s="114">
        <v>16</v>
      </c>
      <c r="O65" s="69">
        <f>H60</f>
        <v>0.65350877192982459</v>
      </c>
      <c r="P65" s="6"/>
      <c r="Q65" s="7"/>
    </row>
    <row r="66" spans="1:17" s="109" customFormat="1" x14ac:dyDescent="0.3">
      <c r="A66" s="67" t="s">
        <v>139</v>
      </c>
      <c r="B66" s="68">
        <v>2</v>
      </c>
      <c r="C66" s="77">
        <f>B11</f>
        <v>0.94202898550724634</v>
      </c>
      <c r="D66" s="69"/>
      <c r="E66" s="90"/>
      <c r="F66" s="119"/>
      <c r="G66" s="74"/>
      <c r="H66" s="68">
        <v>4</v>
      </c>
      <c r="I66" s="77">
        <f>B31</f>
        <v>1.462962962962963</v>
      </c>
      <c r="J66" s="69"/>
      <c r="K66" s="90"/>
      <c r="L66" s="108"/>
      <c r="M66" s="113" t="s">
        <v>5</v>
      </c>
      <c r="N66" s="114">
        <v>23</v>
      </c>
      <c r="O66" s="69">
        <f>N52</f>
        <v>1.5333333333333334</v>
      </c>
      <c r="P66" s="6"/>
      <c r="Q66" s="7"/>
    </row>
    <row r="67" spans="1:17" s="109" customFormat="1" x14ac:dyDescent="0.3">
      <c r="A67" s="67"/>
      <c r="B67" s="68">
        <v>15</v>
      </c>
      <c r="C67" s="77">
        <f>H50</f>
        <v>0.83750000000000002</v>
      </c>
      <c r="D67" s="69"/>
      <c r="E67" s="90"/>
      <c r="F67" s="119"/>
      <c r="G67" s="74"/>
      <c r="H67" s="68">
        <v>14</v>
      </c>
      <c r="I67" s="77">
        <f>H38</f>
        <v>0.85256410256410253</v>
      </c>
      <c r="J67" s="69"/>
      <c r="K67" s="90"/>
      <c r="L67" s="108"/>
      <c r="M67" s="113" t="s">
        <v>140</v>
      </c>
      <c r="N67" s="114"/>
      <c r="O67" s="69"/>
      <c r="P67" s="6"/>
      <c r="Q67" s="7"/>
    </row>
    <row r="68" spans="1:17" s="109" customFormat="1" x14ac:dyDescent="0.3">
      <c r="A68" s="67"/>
      <c r="B68" s="75">
        <v>19</v>
      </c>
      <c r="C68" s="76">
        <f>N16</f>
        <v>1.0576923076923077</v>
      </c>
      <c r="D68" s="78"/>
      <c r="E68" s="90"/>
      <c r="F68" s="119"/>
      <c r="G68" s="82"/>
      <c r="H68" s="86">
        <v>24</v>
      </c>
      <c r="I68" s="98">
        <f>N63</f>
        <v>0.62254901960784315</v>
      </c>
      <c r="J68" s="72"/>
      <c r="K68" s="90"/>
      <c r="L68" s="119"/>
      <c r="M68" s="101"/>
      <c r="N68" s="114">
        <v>3</v>
      </c>
      <c r="O68" s="69">
        <f>B22</f>
        <v>1.3083333333333333</v>
      </c>
      <c r="P68" s="8"/>
      <c r="Q68" s="7"/>
    </row>
    <row r="69" spans="1:17" s="109" customFormat="1" x14ac:dyDescent="0.3">
      <c r="A69" s="95" t="s">
        <v>140</v>
      </c>
      <c r="B69" s="120"/>
      <c r="C69" s="120"/>
      <c r="D69" s="120"/>
      <c r="E69" s="90"/>
      <c r="F69" s="119"/>
      <c r="G69" s="74"/>
      <c r="H69" s="73"/>
      <c r="I69" s="73"/>
      <c r="J69" s="75"/>
      <c r="K69" s="90"/>
      <c r="L69" s="119"/>
      <c r="M69" s="113" t="s">
        <v>5</v>
      </c>
      <c r="N69" s="114">
        <v>6</v>
      </c>
      <c r="O69" s="69">
        <f>B44</f>
        <v>0.9375</v>
      </c>
      <c r="Q69" s="7"/>
    </row>
    <row r="70" spans="1:17" s="109" customFormat="1" x14ac:dyDescent="0.3">
      <c r="A70" s="95"/>
      <c r="B70" s="68">
        <v>11</v>
      </c>
      <c r="C70" s="77">
        <f>H11</f>
        <v>1.1458333333333333</v>
      </c>
      <c r="D70" s="69"/>
      <c r="E70" s="90"/>
      <c r="F70" s="119"/>
      <c r="G70" s="55" t="s">
        <v>138</v>
      </c>
      <c r="H70" s="93">
        <f>DISTRICTS!E124</f>
        <v>1.6071428571428572</v>
      </c>
      <c r="I70" s="94"/>
      <c r="J70" s="75"/>
      <c r="K70" s="90"/>
      <c r="L70" s="119"/>
      <c r="M70" s="116" t="s">
        <v>5</v>
      </c>
      <c r="N70" s="117">
        <v>13</v>
      </c>
      <c r="O70" s="87">
        <f>H30</f>
        <v>1.0249999999999999</v>
      </c>
    </row>
    <row r="71" spans="1:17" s="109" customFormat="1" x14ac:dyDescent="0.3">
      <c r="A71" s="74"/>
      <c r="B71" s="68">
        <v>12</v>
      </c>
      <c r="C71" s="69">
        <f>H20</f>
        <v>1.2916666666666667</v>
      </c>
      <c r="D71" s="69"/>
      <c r="E71" s="90"/>
      <c r="F71" s="119"/>
      <c r="G71" s="95" t="s">
        <v>139</v>
      </c>
      <c r="H71" s="96">
        <v>4</v>
      </c>
      <c r="I71" s="97">
        <f>B31</f>
        <v>1.462962962962963</v>
      </c>
      <c r="J71" s="72"/>
      <c r="K71" s="90"/>
      <c r="L71" s="119"/>
      <c r="M71" s="80"/>
    </row>
    <row r="72" spans="1:17" s="109" customFormat="1" x14ac:dyDescent="0.3">
      <c r="A72" s="121"/>
      <c r="B72" s="68">
        <v>16</v>
      </c>
      <c r="C72" s="69">
        <f>H60</f>
        <v>0.65350877192982459</v>
      </c>
      <c r="D72" s="69"/>
      <c r="E72" s="90"/>
      <c r="F72" s="119"/>
      <c r="G72" s="95"/>
      <c r="H72" s="96">
        <v>7</v>
      </c>
      <c r="I72" s="97">
        <f>B52</f>
        <v>0.8125</v>
      </c>
      <c r="J72" s="72"/>
      <c r="K72" s="90"/>
      <c r="L72" s="119"/>
      <c r="M72" s="122"/>
      <c r="N72" s="73"/>
      <c r="O72" s="73"/>
    </row>
    <row r="73" spans="1:17" s="109" customFormat="1" x14ac:dyDescent="0.3">
      <c r="A73" s="95"/>
      <c r="B73" s="68">
        <v>18</v>
      </c>
      <c r="C73" s="77">
        <f>N3</f>
        <v>1.1666666666666667</v>
      </c>
      <c r="D73" s="69"/>
      <c r="E73" s="90"/>
      <c r="F73" s="119"/>
      <c r="G73" s="95"/>
      <c r="H73" s="96">
        <v>12</v>
      </c>
      <c r="I73" s="97">
        <f>H20</f>
        <v>1.2916666666666667</v>
      </c>
      <c r="J73" s="72"/>
      <c r="K73" s="90"/>
      <c r="L73" s="119"/>
      <c r="M73" s="122"/>
      <c r="N73" s="73"/>
      <c r="O73" s="73"/>
    </row>
    <row r="74" spans="1:17" s="109" customFormat="1" x14ac:dyDescent="0.3">
      <c r="A74" s="99"/>
      <c r="B74" s="86">
        <v>21</v>
      </c>
      <c r="C74" s="98">
        <f>N32</f>
        <v>0.84722222222222221</v>
      </c>
      <c r="D74" s="72"/>
      <c r="E74" s="90"/>
      <c r="F74" s="119"/>
      <c r="G74" s="95"/>
      <c r="H74" s="96">
        <v>14</v>
      </c>
      <c r="I74" s="97">
        <f>H38</f>
        <v>0.85256410256410253</v>
      </c>
      <c r="J74" s="72"/>
      <c r="K74" s="90"/>
      <c r="L74" s="119"/>
      <c r="M74" s="122"/>
      <c r="N74" s="73"/>
      <c r="O74" s="73"/>
    </row>
    <row r="75" spans="1:17" s="109" customFormat="1" x14ac:dyDescent="0.3">
      <c r="A75" s="122"/>
      <c r="B75" s="73"/>
      <c r="C75" s="73"/>
      <c r="D75" s="75"/>
      <c r="E75" s="90"/>
      <c r="F75" s="119"/>
      <c r="G75" s="95" t="s">
        <v>140</v>
      </c>
      <c r="H75" s="96"/>
      <c r="I75" s="97"/>
      <c r="J75" s="72"/>
      <c r="K75" s="119"/>
      <c r="L75" s="123"/>
      <c r="M75" s="122"/>
      <c r="N75" s="73"/>
      <c r="O75" s="73"/>
    </row>
    <row r="76" spans="1:17" s="109" customFormat="1" x14ac:dyDescent="0.3">
      <c r="A76" s="122"/>
      <c r="B76" s="73"/>
      <c r="C76" s="73"/>
      <c r="D76" s="75"/>
      <c r="E76" s="90"/>
      <c r="F76" s="119"/>
      <c r="G76" s="74"/>
      <c r="H76" s="96">
        <v>10</v>
      </c>
      <c r="I76" s="97">
        <f>H3</f>
        <v>0.80555555555555558</v>
      </c>
      <c r="J76" s="72"/>
      <c r="K76" s="119"/>
      <c r="M76" s="122"/>
      <c r="N76" s="73"/>
      <c r="O76" s="73"/>
    </row>
    <row r="77" spans="1:17" s="109" customFormat="1" x14ac:dyDescent="0.3">
      <c r="A77" s="122"/>
      <c r="B77" s="73"/>
      <c r="C77" s="73"/>
      <c r="D77" s="75"/>
      <c r="E77" s="96"/>
      <c r="F77" s="72"/>
      <c r="G77" s="95"/>
      <c r="H77" s="96">
        <v>15</v>
      </c>
      <c r="I77" s="97">
        <f>H50</f>
        <v>0.83750000000000002</v>
      </c>
      <c r="J77" s="72"/>
      <c r="K77" s="90"/>
      <c r="L77" s="119"/>
      <c r="M77" s="122"/>
      <c r="N77" s="73"/>
      <c r="O77" s="73"/>
    </row>
    <row r="78" spans="1:17" s="109" customFormat="1" x14ac:dyDescent="0.3">
      <c r="A78" s="122"/>
      <c r="B78" s="73"/>
      <c r="C78" s="73"/>
      <c r="D78" s="75"/>
      <c r="E78" s="96"/>
      <c r="F78" s="103"/>
      <c r="G78" s="99"/>
      <c r="H78" s="86">
        <v>18</v>
      </c>
      <c r="I78" s="98">
        <f>N3</f>
        <v>1.1666666666666667</v>
      </c>
      <c r="J78" s="72"/>
      <c r="K78" s="90"/>
      <c r="L78" s="63"/>
      <c r="M78" s="122"/>
      <c r="N78" s="73"/>
      <c r="O78" s="73"/>
    </row>
    <row r="79" spans="1:17" s="109" customFormat="1" x14ac:dyDescent="0.3">
      <c r="A79" s="122"/>
      <c r="B79" s="73"/>
      <c r="C79" s="73"/>
      <c r="D79" s="75"/>
      <c r="E79" s="80"/>
      <c r="F79" s="120"/>
      <c r="G79" s="122"/>
      <c r="H79" s="73"/>
      <c r="I79" s="73"/>
      <c r="J79" s="75"/>
      <c r="K79" s="120"/>
      <c r="L79" s="80"/>
      <c r="M79" s="122"/>
      <c r="N79" s="73"/>
      <c r="O79" s="73"/>
    </row>
    <row r="80" spans="1:17" s="109" customFormat="1" x14ac:dyDescent="0.3">
      <c r="A80" s="122"/>
      <c r="B80" s="73"/>
      <c r="C80" s="73"/>
      <c r="D80" s="75"/>
      <c r="E80" s="80"/>
      <c r="F80" s="120"/>
      <c r="G80" s="122"/>
      <c r="H80" s="73"/>
      <c r="I80" s="73"/>
      <c r="J80" s="75"/>
      <c r="K80" s="80"/>
      <c r="L80" s="120"/>
      <c r="M80" s="122"/>
      <c r="N80" s="73"/>
      <c r="O80" s="73"/>
    </row>
    <row r="81" spans="12:12" x14ac:dyDescent="0.3">
      <c r="L81" s="73"/>
    </row>
  </sheetData>
  <mergeCells count="1">
    <mergeCell ref="A1:O1"/>
  </mergeCells>
  <printOptions horizontalCentered="1"/>
  <pageMargins left="0.35" right="0.35" top="0.25" bottom="0.25" header="0" footer="0"/>
  <pageSetup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4"/>
  <sheetViews>
    <sheetView workbookViewId="0">
      <selection activeCell="F193" sqref="F193"/>
    </sheetView>
  </sheetViews>
  <sheetFormatPr defaultColWidth="8.88671875" defaultRowHeight="13.8" x14ac:dyDescent="0.3"/>
  <cols>
    <col min="1" max="1" width="9.88671875" style="3" customWidth="1"/>
    <col min="2" max="2" width="17.5546875" style="3" customWidth="1"/>
    <col min="3" max="3" width="6.5546875" style="3" bestFit="1" customWidth="1"/>
    <col min="4" max="4" width="7.109375" style="3" bestFit="1" customWidth="1"/>
    <col min="5" max="5" width="7.6640625" style="3" bestFit="1" customWidth="1"/>
    <col min="6" max="6" width="7.6640625" style="3" customWidth="1"/>
    <col min="7" max="7" width="8.109375" style="3" bestFit="1" customWidth="1"/>
    <col min="8" max="8" width="9.33203125" style="3" customWidth="1"/>
    <col min="9" max="9" width="17.44140625" style="3" customWidth="1"/>
    <col min="10" max="10" width="7.109375" style="3" customWidth="1"/>
    <col min="11" max="12" width="7.6640625" style="3" customWidth="1"/>
    <col min="13" max="13" width="8.88671875" style="3"/>
    <col min="14" max="16384" width="8.88671875" style="1"/>
  </cols>
  <sheetData>
    <row r="1" spans="1:14" ht="12.75" x14ac:dyDescent="0.2">
      <c r="A1" s="9" t="s">
        <v>175</v>
      </c>
      <c r="B1" s="9" t="s">
        <v>176</v>
      </c>
      <c r="C1" s="9" t="s">
        <v>0</v>
      </c>
      <c r="D1" s="9"/>
      <c r="E1" s="10">
        <f>E12/C12</f>
        <v>0.98076923076923073</v>
      </c>
      <c r="F1" s="10"/>
      <c r="G1" s="9"/>
      <c r="H1" s="9" t="s">
        <v>177</v>
      </c>
      <c r="I1" s="9" t="s">
        <v>178</v>
      </c>
      <c r="J1" s="9" t="s">
        <v>15</v>
      </c>
      <c r="K1" s="9"/>
      <c r="L1" s="10">
        <f>L15/J15</f>
        <v>0.69354838709677424</v>
      </c>
      <c r="M1" s="9"/>
      <c r="N1" s="9"/>
    </row>
    <row r="2" spans="1:14" ht="12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2.75" x14ac:dyDescent="0.2">
      <c r="A3" s="9" t="s">
        <v>179</v>
      </c>
      <c r="B3" s="9" t="s">
        <v>6</v>
      </c>
      <c r="C3" s="9" t="s">
        <v>2</v>
      </c>
      <c r="D3" s="9" t="s">
        <v>3</v>
      </c>
      <c r="E3" s="9" t="s">
        <v>4</v>
      </c>
      <c r="F3" s="11" t="s">
        <v>180</v>
      </c>
      <c r="G3" s="9"/>
      <c r="H3" s="9" t="s">
        <v>179</v>
      </c>
      <c r="I3" s="9" t="s">
        <v>6</v>
      </c>
      <c r="J3" s="9" t="s">
        <v>2</v>
      </c>
      <c r="K3" s="9" t="s">
        <v>3</v>
      </c>
      <c r="L3" s="9" t="s">
        <v>4</v>
      </c>
      <c r="M3" s="11" t="s">
        <v>180</v>
      </c>
      <c r="N3" s="9"/>
    </row>
    <row r="4" spans="1:14" ht="12.75" x14ac:dyDescent="0.2">
      <c r="A4" s="2">
        <v>449</v>
      </c>
      <c r="B4" s="2" t="s">
        <v>256</v>
      </c>
      <c r="C4" s="2">
        <v>12</v>
      </c>
      <c r="D4" s="2">
        <v>2</v>
      </c>
      <c r="E4" s="12">
        <v>15</v>
      </c>
      <c r="F4" s="13">
        <v>5</v>
      </c>
      <c r="G4" s="1"/>
      <c r="H4" s="2">
        <v>302</v>
      </c>
      <c r="I4" s="2" t="s">
        <v>16</v>
      </c>
      <c r="J4" s="2">
        <v>84</v>
      </c>
      <c r="K4" s="2">
        <v>7</v>
      </c>
      <c r="L4" s="2">
        <v>41</v>
      </c>
      <c r="M4" s="2">
        <v>-80</v>
      </c>
    </row>
    <row r="5" spans="1:14" ht="12.75" x14ac:dyDescent="0.2">
      <c r="A5" s="2">
        <v>1095</v>
      </c>
      <c r="B5" s="2" t="s">
        <v>7</v>
      </c>
      <c r="C5" s="2">
        <v>24</v>
      </c>
      <c r="D5" s="2">
        <v>1</v>
      </c>
      <c r="E5" s="12">
        <v>20</v>
      </c>
      <c r="F5" s="13">
        <v>5</v>
      </c>
      <c r="G5" s="1"/>
      <c r="H5" s="2">
        <v>386</v>
      </c>
      <c r="I5" s="2" t="s">
        <v>18</v>
      </c>
      <c r="J5" s="2">
        <v>36</v>
      </c>
      <c r="K5" s="2">
        <v>0</v>
      </c>
      <c r="L5" s="2">
        <v>6</v>
      </c>
      <c r="M5" s="2">
        <v>-22</v>
      </c>
    </row>
    <row r="6" spans="1:14" ht="12.75" x14ac:dyDescent="0.2">
      <c r="A6" s="2">
        <v>1162</v>
      </c>
      <c r="B6" s="2" t="s">
        <v>8</v>
      </c>
      <c r="C6" s="2">
        <v>12</v>
      </c>
      <c r="D6" s="2">
        <v>0</v>
      </c>
      <c r="E6" s="12">
        <v>0</v>
      </c>
      <c r="F6" s="13">
        <v>-21</v>
      </c>
      <c r="G6" s="1"/>
      <c r="H6" s="2">
        <v>387</v>
      </c>
      <c r="I6" s="2" t="s">
        <v>20</v>
      </c>
      <c r="J6" s="2">
        <v>60</v>
      </c>
      <c r="K6" s="2">
        <v>5</v>
      </c>
      <c r="L6" s="2">
        <v>52</v>
      </c>
      <c r="M6" s="2">
        <v>-14</v>
      </c>
    </row>
    <row r="7" spans="1:14" ht="12.75" x14ac:dyDescent="0.2">
      <c r="A7" s="2">
        <v>2193</v>
      </c>
      <c r="B7" s="2" t="s">
        <v>10</v>
      </c>
      <c r="C7" s="2">
        <v>24</v>
      </c>
      <c r="D7" s="2">
        <v>1</v>
      </c>
      <c r="E7" s="12">
        <v>18</v>
      </c>
      <c r="F7" s="13">
        <v>-16</v>
      </c>
      <c r="G7" s="1"/>
      <c r="H7" s="2">
        <v>760</v>
      </c>
      <c r="I7" s="2" t="s">
        <v>259</v>
      </c>
      <c r="J7" s="2">
        <v>12</v>
      </c>
      <c r="K7" s="2">
        <v>2</v>
      </c>
      <c r="L7" s="2">
        <v>14</v>
      </c>
      <c r="M7" s="2">
        <v>-7</v>
      </c>
    </row>
    <row r="8" spans="1:14" ht="12.75" x14ac:dyDescent="0.2">
      <c r="A8" s="2">
        <v>2195</v>
      </c>
      <c r="B8" s="2" t="s">
        <v>11</v>
      </c>
      <c r="C8" s="2">
        <v>12</v>
      </c>
      <c r="D8" s="2">
        <v>0</v>
      </c>
      <c r="E8" s="12">
        <v>6</v>
      </c>
      <c r="F8" s="13">
        <v>2</v>
      </c>
      <c r="G8" s="1"/>
      <c r="H8" s="2">
        <v>761</v>
      </c>
      <c r="I8" s="2" t="s">
        <v>260</v>
      </c>
      <c r="J8" s="2">
        <v>36</v>
      </c>
      <c r="K8" s="2">
        <v>2</v>
      </c>
      <c r="L8" s="2">
        <v>51</v>
      </c>
      <c r="M8" s="2">
        <v>-26</v>
      </c>
    </row>
    <row r="9" spans="1:14" ht="12.75" x14ac:dyDescent="0.2">
      <c r="A9" s="2">
        <v>2197</v>
      </c>
      <c r="B9" s="2" t="s">
        <v>257</v>
      </c>
      <c r="C9" s="2">
        <v>24</v>
      </c>
      <c r="D9" s="2">
        <v>2</v>
      </c>
      <c r="E9" s="12">
        <v>54</v>
      </c>
      <c r="F9" s="13">
        <v>10</v>
      </c>
      <c r="G9" s="1"/>
      <c r="H9" s="2">
        <v>2070</v>
      </c>
      <c r="I9" s="2" t="s">
        <v>24</v>
      </c>
      <c r="J9" s="2">
        <v>48</v>
      </c>
      <c r="K9" s="2">
        <v>4</v>
      </c>
      <c r="L9" s="2">
        <v>19</v>
      </c>
      <c r="M9" s="2">
        <v>-26</v>
      </c>
    </row>
    <row r="10" spans="1:14" ht="12.75" x14ac:dyDescent="0.2">
      <c r="A10" s="2">
        <v>3006</v>
      </c>
      <c r="B10" s="2" t="s">
        <v>243</v>
      </c>
      <c r="C10" s="2">
        <v>24</v>
      </c>
      <c r="D10" s="2">
        <v>3</v>
      </c>
      <c r="E10" s="12">
        <v>28</v>
      </c>
      <c r="F10" s="13">
        <v>1</v>
      </c>
      <c r="G10" s="1"/>
      <c r="H10" s="2">
        <v>2120</v>
      </c>
      <c r="I10" s="2" t="s">
        <v>25</v>
      </c>
      <c r="J10" s="2">
        <v>24</v>
      </c>
      <c r="K10" s="2">
        <v>0</v>
      </c>
      <c r="L10" s="2">
        <v>4</v>
      </c>
      <c r="M10" s="2">
        <v>-48</v>
      </c>
    </row>
    <row r="11" spans="1:14" ht="12.75" x14ac:dyDescent="0.2">
      <c r="A11" s="2">
        <v>3680</v>
      </c>
      <c r="B11" s="2" t="s">
        <v>14</v>
      </c>
      <c r="C11" s="2">
        <v>24</v>
      </c>
      <c r="D11" s="2">
        <v>1</v>
      </c>
      <c r="E11" s="12">
        <v>12</v>
      </c>
      <c r="F11" s="13">
        <v>-21</v>
      </c>
      <c r="G11" s="1"/>
      <c r="H11" s="2">
        <v>2187</v>
      </c>
      <c r="I11" s="2" t="s">
        <v>27</v>
      </c>
      <c r="J11" s="2">
        <v>24</v>
      </c>
      <c r="K11" s="2">
        <v>2</v>
      </c>
      <c r="L11" s="2">
        <v>5</v>
      </c>
      <c r="M11" s="2">
        <v>-15</v>
      </c>
    </row>
    <row r="12" spans="1:14" ht="12.75" x14ac:dyDescent="0.2">
      <c r="A12" s="9" t="s">
        <v>4</v>
      </c>
      <c r="B12" s="9"/>
      <c r="C12" s="9">
        <f>SUM(C4:C11)</f>
        <v>156</v>
      </c>
      <c r="D12" s="9">
        <f>SUM(D4:D11)</f>
        <v>10</v>
      </c>
      <c r="E12" s="9">
        <f>SUM(E4:E11)</f>
        <v>153</v>
      </c>
      <c r="F12" s="9">
        <f>SUM(F4:F11)</f>
        <v>-35</v>
      </c>
      <c r="G12" s="1"/>
      <c r="H12" s="2">
        <v>2801</v>
      </c>
      <c r="I12" s="2" t="s">
        <v>261</v>
      </c>
      <c r="J12" s="2">
        <v>12</v>
      </c>
      <c r="K12" s="2">
        <v>0</v>
      </c>
      <c r="L12" s="2">
        <v>17</v>
      </c>
      <c r="M12" s="2">
        <v>-3</v>
      </c>
    </row>
    <row r="13" spans="1:14" ht="12.75" x14ac:dyDescent="0.2">
      <c r="A13" s="1"/>
      <c r="B13" s="1"/>
      <c r="C13" s="1"/>
      <c r="D13" s="1"/>
      <c r="E13" s="1"/>
      <c r="F13" s="1"/>
      <c r="G13" s="1"/>
      <c r="H13" s="2">
        <v>2952</v>
      </c>
      <c r="I13" s="2" t="s">
        <v>248</v>
      </c>
      <c r="J13" s="2">
        <v>12</v>
      </c>
      <c r="K13" s="2">
        <v>2</v>
      </c>
      <c r="L13" s="2">
        <v>16</v>
      </c>
      <c r="M13" s="2">
        <v>-21</v>
      </c>
    </row>
    <row r="14" spans="1:14" ht="12.75" x14ac:dyDescent="0.2">
      <c r="A14" s="1"/>
      <c r="B14" s="1"/>
      <c r="C14" s="1"/>
      <c r="D14" s="1"/>
      <c r="E14" s="1"/>
      <c r="F14" s="1"/>
      <c r="G14" s="1"/>
      <c r="H14" s="2">
        <v>3723</v>
      </c>
      <c r="I14" s="2" t="s">
        <v>262</v>
      </c>
      <c r="J14" s="2">
        <v>24</v>
      </c>
      <c r="K14" s="2">
        <v>8</v>
      </c>
      <c r="L14" s="2">
        <v>33</v>
      </c>
      <c r="M14" s="2">
        <v>-12</v>
      </c>
    </row>
    <row r="15" spans="1:14" x14ac:dyDescent="0.3">
      <c r="A15" s="9" t="s">
        <v>181</v>
      </c>
      <c r="B15" s="9" t="s">
        <v>182</v>
      </c>
      <c r="C15" s="9" t="s">
        <v>0</v>
      </c>
      <c r="D15" s="9"/>
      <c r="E15" s="10">
        <f>E31/C31</f>
        <v>0.90942028985507251</v>
      </c>
      <c r="F15" s="10"/>
      <c r="G15" s="9"/>
      <c r="H15" s="9" t="s">
        <v>4</v>
      </c>
      <c r="I15" s="9"/>
      <c r="J15" s="9">
        <f>SUM(J4:J14)</f>
        <v>372</v>
      </c>
      <c r="K15" s="9">
        <f>SUM(K4:K14)</f>
        <v>32</v>
      </c>
      <c r="L15" s="9">
        <f>SUM(L4:L14)</f>
        <v>258</v>
      </c>
      <c r="M15" s="9">
        <f>SUM(M4:M14)</f>
        <v>-274</v>
      </c>
    </row>
    <row r="16" spans="1:14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3">
      <c r="A17" s="9" t="s">
        <v>179</v>
      </c>
      <c r="B17" s="9" t="s">
        <v>6</v>
      </c>
      <c r="C17" s="9" t="s">
        <v>2</v>
      </c>
      <c r="D17" s="9" t="s">
        <v>3</v>
      </c>
      <c r="E17" s="9" t="s">
        <v>4</v>
      </c>
      <c r="F17" s="11" t="s">
        <v>180</v>
      </c>
      <c r="G17" s="1"/>
      <c r="H17" s="1"/>
      <c r="I17" s="1"/>
      <c r="J17" s="1"/>
      <c r="K17" s="1"/>
      <c r="L17" s="1"/>
      <c r="M17" s="1"/>
    </row>
    <row r="18" spans="1:13" x14ac:dyDescent="0.3">
      <c r="A18" s="2">
        <v>407</v>
      </c>
      <c r="B18" s="2" t="s">
        <v>244</v>
      </c>
      <c r="C18" s="2">
        <v>24</v>
      </c>
      <c r="D18" s="2">
        <v>2</v>
      </c>
      <c r="E18" s="2">
        <v>28</v>
      </c>
      <c r="F18" s="2">
        <v>-13</v>
      </c>
      <c r="G18" s="1"/>
      <c r="H18" s="9" t="s">
        <v>183</v>
      </c>
      <c r="I18" s="9" t="s">
        <v>184</v>
      </c>
      <c r="J18" s="9" t="s">
        <v>1</v>
      </c>
      <c r="K18" s="9"/>
      <c r="L18" s="10">
        <f>L24/J24</f>
        <v>0.72916666666666663</v>
      </c>
      <c r="M18" s="1"/>
    </row>
    <row r="19" spans="1:13" x14ac:dyDescent="0.3">
      <c r="A19" s="2">
        <v>528</v>
      </c>
      <c r="B19" s="2" t="s">
        <v>17</v>
      </c>
      <c r="C19" s="2">
        <v>24</v>
      </c>
      <c r="D19" s="2">
        <v>0</v>
      </c>
      <c r="E19" s="2">
        <v>10</v>
      </c>
      <c r="F19" s="2">
        <v>-31</v>
      </c>
      <c r="G19" s="1"/>
      <c r="H19" s="1"/>
      <c r="I19" s="1"/>
      <c r="J19" s="1"/>
      <c r="K19" s="1"/>
      <c r="L19" s="1"/>
      <c r="M19" s="1"/>
    </row>
    <row r="20" spans="1:13" x14ac:dyDescent="0.3">
      <c r="A20" s="2">
        <v>1395</v>
      </c>
      <c r="B20" s="2" t="s">
        <v>19</v>
      </c>
      <c r="C20" s="2">
        <v>48</v>
      </c>
      <c r="D20" s="2">
        <v>4</v>
      </c>
      <c r="E20" s="2">
        <v>39</v>
      </c>
      <c r="F20" s="2">
        <v>9</v>
      </c>
      <c r="G20" s="1"/>
      <c r="H20" s="9" t="s">
        <v>179</v>
      </c>
      <c r="I20" s="9" t="s">
        <v>6</v>
      </c>
      <c r="J20" s="9" t="s">
        <v>2</v>
      </c>
      <c r="K20" s="9" t="s">
        <v>3</v>
      </c>
      <c r="L20" s="9" t="s">
        <v>4</v>
      </c>
      <c r="M20" s="11" t="s">
        <v>180</v>
      </c>
    </row>
    <row r="21" spans="1:13" x14ac:dyDescent="0.3">
      <c r="A21" s="2">
        <v>2202</v>
      </c>
      <c r="B21" s="2" t="s">
        <v>21</v>
      </c>
      <c r="C21" s="2">
        <v>12</v>
      </c>
      <c r="D21" s="2">
        <v>0</v>
      </c>
      <c r="E21" s="2">
        <v>10</v>
      </c>
      <c r="F21" s="2">
        <v>-4</v>
      </c>
      <c r="G21" s="1"/>
      <c r="H21" s="2">
        <v>772</v>
      </c>
      <c r="I21" s="2" t="s">
        <v>238</v>
      </c>
      <c r="J21" s="2">
        <v>12</v>
      </c>
      <c r="K21" s="2">
        <v>1</v>
      </c>
      <c r="L21" s="2">
        <v>14</v>
      </c>
      <c r="M21" s="2">
        <v>-5</v>
      </c>
    </row>
    <row r="22" spans="1:13" x14ac:dyDescent="0.3">
      <c r="A22" s="2">
        <v>2292</v>
      </c>
      <c r="B22" s="2" t="s">
        <v>185</v>
      </c>
      <c r="C22" s="2">
        <v>12</v>
      </c>
      <c r="D22" s="2">
        <v>5</v>
      </c>
      <c r="E22" s="2">
        <v>31</v>
      </c>
      <c r="F22" s="2">
        <v>4</v>
      </c>
      <c r="G22" s="1"/>
      <c r="H22" s="2">
        <v>1276</v>
      </c>
      <c r="I22" s="2" t="s">
        <v>255</v>
      </c>
      <c r="J22" s="2">
        <v>24</v>
      </c>
      <c r="K22" s="2">
        <v>0</v>
      </c>
      <c r="L22" s="2">
        <v>17</v>
      </c>
      <c r="M22" s="2">
        <v>4</v>
      </c>
    </row>
    <row r="23" spans="1:13" x14ac:dyDescent="0.3">
      <c r="A23" s="2">
        <v>2306</v>
      </c>
      <c r="B23" s="2" t="s">
        <v>22</v>
      </c>
      <c r="C23" s="2">
        <v>24</v>
      </c>
      <c r="D23" s="2">
        <v>0</v>
      </c>
      <c r="E23" s="2">
        <v>20</v>
      </c>
      <c r="F23" s="2">
        <v>-18</v>
      </c>
      <c r="G23" s="1"/>
      <c r="H23" s="2">
        <v>2162</v>
      </c>
      <c r="I23" s="2" t="s">
        <v>34</v>
      </c>
      <c r="J23" s="2">
        <v>12</v>
      </c>
      <c r="K23" s="2">
        <v>0</v>
      </c>
      <c r="L23" s="2">
        <v>4</v>
      </c>
      <c r="M23" s="2">
        <v>-2</v>
      </c>
    </row>
    <row r="24" spans="1:13" x14ac:dyDescent="0.3">
      <c r="A24" s="2">
        <v>2309</v>
      </c>
      <c r="B24" s="2" t="s">
        <v>23</v>
      </c>
      <c r="C24" s="2">
        <v>24</v>
      </c>
      <c r="D24" s="2">
        <v>2</v>
      </c>
      <c r="E24" s="2">
        <v>22</v>
      </c>
      <c r="F24" s="2">
        <v>-19</v>
      </c>
      <c r="G24" s="1"/>
      <c r="H24" s="9" t="s">
        <v>4</v>
      </c>
      <c r="I24" s="9"/>
      <c r="J24" s="9">
        <f>SUM(J21:J23)</f>
        <v>48</v>
      </c>
      <c r="K24" s="9">
        <f>SUM(K21:K23)</f>
        <v>1</v>
      </c>
      <c r="L24" s="9">
        <f>SUM(L21:L23)</f>
        <v>35</v>
      </c>
      <c r="M24" s="9">
        <f>SUM(M21:M23)</f>
        <v>-3</v>
      </c>
    </row>
    <row r="25" spans="1:13" x14ac:dyDescent="0.3">
      <c r="A25" s="2">
        <v>3031</v>
      </c>
      <c r="B25" s="2" t="s">
        <v>232</v>
      </c>
      <c r="C25" s="2">
        <v>12</v>
      </c>
      <c r="D25" s="2">
        <v>0</v>
      </c>
      <c r="E25" s="2">
        <v>14</v>
      </c>
      <c r="F25" s="2">
        <v>-6</v>
      </c>
      <c r="G25" s="1"/>
      <c r="H25" s="1"/>
      <c r="I25" s="1"/>
      <c r="J25" s="1"/>
      <c r="K25" s="1"/>
      <c r="L25" s="1"/>
      <c r="M25" s="1"/>
    </row>
    <row r="26" spans="1:13" x14ac:dyDescent="0.3">
      <c r="A26" s="2">
        <v>3458</v>
      </c>
      <c r="B26" s="2" t="s">
        <v>26</v>
      </c>
      <c r="C26" s="2">
        <v>24</v>
      </c>
      <c r="D26" s="2">
        <v>1</v>
      </c>
      <c r="E26" s="2">
        <v>22</v>
      </c>
      <c r="F26" s="2">
        <v>-11</v>
      </c>
      <c r="G26" s="1"/>
      <c r="H26" s="1"/>
      <c r="I26" s="1"/>
      <c r="J26" s="1"/>
      <c r="K26" s="1"/>
      <c r="L26" s="1"/>
      <c r="M26" s="1"/>
    </row>
    <row r="27" spans="1:13" x14ac:dyDescent="0.3">
      <c r="A27" s="2">
        <v>3925</v>
      </c>
      <c r="B27" s="2" t="s">
        <v>28</v>
      </c>
      <c r="C27" s="2">
        <v>12</v>
      </c>
      <c r="D27" s="2">
        <v>3</v>
      </c>
      <c r="E27" s="2">
        <v>9</v>
      </c>
      <c r="F27" s="2">
        <v>-9</v>
      </c>
      <c r="G27" s="1"/>
      <c r="H27" s="9" t="s">
        <v>186</v>
      </c>
      <c r="I27" s="9" t="s">
        <v>187</v>
      </c>
      <c r="J27" s="9" t="s">
        <v>1</v>
      </c>
      <c r="K27" s="9"/>
      <c r="L27" s="10">
        <f>L34/J34</f>
        <v>0.75</v>
      </c>
      <c r="M27" s="1"/>
    </row>
    <row r="28" spans="1:13" x14ac:dyDescent="0.3">
      <c r="A28" s="2">
        <v>3986</v>
      </c>
      <c r="B28" s="2" t="s">
        <v>29</v>
      </c>
      <c r="C28" s="2">
        <v>24</v>
      </c>
      <c r="D28" s="2">
        <v>2</v>
      </c>
      <c r="E28" s="2">
        <v>16</v>
      </c>
      <c r="F28" s="2">
        <v>-12</v>
      </c>
      <c r="G28" s="1"/>
      <c r="H28" s="1"/>
      <c r="I28" s="1"/>
      <c r="J28" s="1"/>
      <c r="K28" s="1"/>
      <c r="L28" s="1"/>
      <c r="M28" s="1"/>
    </row>
    <row r="29" spans="1:13" x14ac:dyDescent="0.3">
      <c r="A29" s="2">
        <v>4014</v>
      </c>
      <c r="B29" s="2" t="s">
        <v>30</v>
      </c>
      <c r="C29" s="2">
        <v>12</v>
      </c>
      <c r="D29" s="2">
        <v>1</v>
      </c>
      <c r="E29" s="2">
        <v>5</v>
      </c>
      <c r="F29" s="2">
        <v>-11</v>
      </c>
      <c r="G29" s="1"/>
      <c r="H29" s="9" t="s">
        <v>179</v>
      </c>
      <c r="I29" s="9" t="s">
        <v>6</v>
      </c>
      <c r="J29" s="9" t="s">
        <v>2</v>
      </c>
      <c r="K29" s="9" t="s">
        <v>3</v>
      </c>
      <c r="L29" s="9" t="s">
        <v>4</v>
      </c>
      <c r="M29" s="11" t="s">
        <v>180</v>
      </c>
    </row>
    <row r="30" spans="1:13" x14ac:dyDescent="0.3">
      <c r="A30" s="2">
        <v>4289</v>
      </c>
      <c r="B30" s="2" t="s">
        <v>31</v>
      </c>
      <c r="C30" s="2">
        <v>24</v>
      </c>
      <c r="D30" s="2">
        <v>7</v>
      </c>
      <c r="E30" s="2">
        <v>25</v>
      </c>
      <c r="F30" s="2">
        <v>20</v>
      </c>
      <c r="G30" s="1"/>
      <c r="H30" s="2">
        <v>371</v>
      </c>
      <c r="I30" s="2" t="s">
        <v>36</v>
      </c>
      <c r="J30" s="2">
        <v>12</v>
      </c>
      <c r="K30" s="2">
        <v>1</v>
      </c>
      <c r="L30" s="2">
        <v>5</v>
      </c>
      <c r="M30" s="2">
        <v>-11</v>
      </c>
    </row>
    <row r="31" spans="1:13" x14ac:dyDescent="0.3">
      <c r="A31" s="9" t="s">
        <v>4</v>
      </c>
      <c r="B31" s="9"/>
      <c r="C31" s="9">
        <f>SUM(C18:C30)</f>
        <v>276</v>
      </c>
      <c r="D31" s="9">
        <f>SUM(D18:D30)</f>
        <v>27</v>
      </c>
      <c r="E31" s="9">
        <f>SUM(E18:E30)</f>
        <v>251</v>
      </c>
      <c r="F31" s="9">
        <f>SUM(F18:F30)</f>
        <v>-101</v>
      </c>
      <c r="G31" s="1"/>
      <c r="H31" s="2">
        <v>2302</v>
      </c>
      <c r="I31" s="2" t="s">
        <v>188</v>
      </c>
      <c r="J31" s="2">
        <v>12</v>
      </c>
      <c r="K31" s="2">
        <v>2</v>
      </c>
      <c r="L31" s="2">
        <v>19</v>
      </c>
      <c r="M31" s="2">
        <v>2</v>
      </c>
    </row>
    <row r="32" spans="1:13" x14ac:dyDescent="0.3">
      <c r="A32" s="1"/>
      <c r="B32" s="1"/>
      <c r="C32" s="1"/>
      <c r="D32" s="1"/>
      <c r="E32" s="1"/>
      <c r="F32" s="1"/>
      <c r="G32" s="1"/>
      <c r="H32" s="2">
        <v>2541</v>
      </c>
      <c r="I32" s="2" t="s">
        <v>37</v>
      </c>
      <c r="J32" s="2">
        <v>12</v>
      </c>
      <c r="K32" s="2">
        <v>1</v>
      </c>
      <c r="L32" s="2">
        <v>2</v>
      </c>
      <c r="M32" s="2">
        <v>-10</v>
      </c>
    </row>
    <row r="33" spans="1:13" x14ac:dyDescent="0.3">
      <c r="A33" s="1"/>
      <c r="B33" s="1"/>
      <c r="C33" s="1"/>
      <c r="D33" s="1"/>
      <c r="E33" s="1"/>
      <c r="F33" s="1"/>
      <c r="G33" s="1"/>
      <c r="H33" s="2">
        <v>4252</v>
      </c>
      <c r="I33" s="2" t="s">
        <v>38</v>
      </c>
      <c r="J33" s="2">
        <v>12</v>
      </c>
      <c r="K33" s="2">
        <v>0</v>
      </c>
      <c r="L33" s="2">
        <v>10</v>
      </c>
      <c r="M33" s="2">
        <v>-28</v>
      </c>
    </row>
    <row r="34" spans="1:13" x14ac:dyDescent="0.3">
      <c r="A34" s="9" t="s">
        <v>189</v>
      </c>
      <c r="B34" s="9" t="s">
        <v>32</v>
      </c>
      <c r="C34" s="9" t="s">
        <v>15</v>
      </c>
      <c r="D34" s="9"/>
      <c r="E34" s="10">
        <f>E42/C42</f>
        <v>0.97499999999999998</v>
      </c>
      <c r="F34" s="10"/>
      <c r="G34" s="1"/>
      <c r="H34" s="11" t="s">
        <v>4</v>
      </c>
      <c r="I34" s="11"/>
      <c r="J34" s="11">
        <f>SUM(J30:J33)</f>
        <v>48</v>
      </c>
      <c r="K34" s="11">
        <f>SUM(K30:K33)</f>
        <v>4</v>
      </c>
      <c r="L34" s="11">
        <f>SUM(L30:L33)</f>
        <v>36</v>
      </c>
      <c r="M34" s="9">
        <f>SUM(M30:M33)</f>
        <v>-47</v>
      </c>
    </row>
    <row r="35" spans="1:13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3">
      <c r="A36" s="9" t="s">
        <v>179</v>
      </c>
      <c r="B36" s="9" t="s">
        <v>6</v>
      </c>
      <c r="C36" s="9" t="s">
        <v>2</v>
      </c>
      <c r="D36" s="9" t="s">
        <v>3</v>
      </c>
      <c r="E36" s="9" t="s">
        <v>4</v>
      </c>
      <c r="F36" s="11" t="s">
        <v>180</v>
      </c>
      <c r="G36" s="1"/>
      <c r="H36" s="1"/>
      <c r="I36" s="1"/>
      <c r="J36" s="1"/>
      <c r="K36" s="1"/>
      <c r="L36" s="1"/>
      <c r="M36" s="1"/>
    </row>
    <row r="37" spans="1:13" x14ac:dyDescent="0.3">
      <c r="A37" s="2">
        <v>600</v>
      </c>
      <c r="B37" s="2" t="s">
        <v>33</v>
      </c>
      <c r="C37" s="2">
        <v>36</v>
      </c>
      <c r="D37" s="2">
        <v>6</v>
      </c>
      <c r="E37" s="2">
        <v>19</v>
      </c>
      <c r="F37" s="2">
        <v>-18</v>
      </c>
      <c r="G37" s="1"/>
      <c r="H37" s="9" t="s">
        <v>190</v>
      </c>
      <c r="I37" s="9" t="s">
        <v>239</v>
      </c>
      <c r="J37" s="9" t="s">
        <v>39</v>
      </c>
      <c r="K37" s="9"/>
      <c r="L37" s="10">
        <f>L48/J48</f>
        <v>0.65</v>
      </c>
      <c r="M37" s="1"/>
    </row>
    <row r="38" spans="1:13" x14ac:dyDescent="0.3">
      <c r="A38" s="2">
        <v>2227</v>
      </c>
      <c r="B38" s="2" t="s">
        <v>258</v>
      </c>
      <c r="C38" s="2">
        <v>12</v>
      </c>
      <c r="D38" s="2">
        <v>2</v>
      </c>
      <c r="E38" s="2">
        <v>16</v>
      </c>
      <c r="F38" s="2">
        <v>-15</v>
      </c>
      <c r="G38" s="1"/>
      <c r="H38" s="1"/>
      <c r="I38" s="1"/>
      <c r="J38" s="1"/>
      <c r="K38" s="1"/>
      <c r="L38" s="1"/>
      <c r="M38" s="1"/>
    </row>
    <row r="39" spans="1:13" x14ac:dyDescent="0.3">
      <c r="A39" s="2">
        <v>2271</v>
      </c>
      <c r="B39" s="2" t="s">
        <v>252</v>
      </c>
      <c r="C39" s="2">
        <v>24</v>
      </c>
      <c r="D39" s="2">
        <v>6</v>
      </c>
      <c r="E39" s="2">
        <v>40</v>
      </c>
      <c r="F39" s="2">
        <v>18</v>
      </c>
      <c r="G39" s="1"/>
      <c r="H39" s="9" t="s">
        <v>179</v>
      </c>
      <c r="I39" s="9" t="s">
        <v>6</v>
      </c>
      <c r="J39" s="9" t="s">
        <v>2</v>
      </c>
      <c r="K39" s="9" t="s">
        <v>3</v>
      </c>
      <c r="L39" s="9" t="s">
        <v>4</v>
      </c>
      <c r="M39" s="11" t="s">
        <v>180</v>
      </c>
    </row>
    <row r="40" spans="1:13" x14ac:dyDescent="0.3">
      <c r="A40" s="2">
        <v>2279</v>
      </c>
      <c r="B40" s="2" t="s">
        <v>253</v>
      </c>
      <c r="C40" s="2">
        <v>24</v>
      </c>
      <c r="D40" s="2">
        <v>1</v>
      </c>
      <c r="E40" s="2">
        <v>21</v>
      </c>
      <c r="F40" s="2">
        <v>18</v>
      </c>
      <c r="G40" s="1"/>
      <c r="H40" s="2">
        <v>213</v>
      </c>
      <c r="I40" s="2" t="s">
        <v>249</v>
      </c>
      <c r="J40" s="2">
        <v>12</v>
      </c>
      <c r="K40" s="2">
        <v>0</v>
      </c>
      <c r="L40" s="2">
        <v>12</v>
      </c>
      <c r="M40" s="2">
        <v>-2</v>
      </c>
    </row>
    <row r="41" spans="1:13" x14ac:dyDescent="0.3">
      <c r="A41" s="2">
        <v>4285</v>
      </c>
      <c r="B41" s="2" t="s">
        <v>35</v>
      </c>
      <c r="C41" s="2">
        <v>24</v>
      </c>
      <c r="D41" s="2">
        <v>1</v>
      </c>
      <c r="E41" s="2">
        <v>21</v>
      </c>
      <c r="F41" s="2">
        <v>-15</v>
      </c>
      <c r="G41" s="1"/>
      <c r="H41" s="2">
        <v>316</v>
      </c>
      <c r="I41" s="2" t="s">
        <v>40</v>
      </c>
      <c r="J41" s="2">
        <v>12</v>
      </c>
      <c r="K41" s="2">
        <v>0</v>
      </c>
      <c r="L41" s="2">
        <v>3</v>
      </c>
      <c r="M41" s="2">
        <v>-11</v>
      </c>
    </row>
    <row r="42" spans="1:13" x14ac:dyDescent="0.3">
      <c r="A42" s="9" t="s">
        <v>4</v>
      </c>
      <c r="B42" s="9"/>
      <c r="C42" s="9">
        <f>SUM(C37:C41)</f>
        <v>120</v>
      </c>
      <c r="D42" s="9">
        <f>SUM(D37:D41)</f>
        <v>16</v>
      </c>
      <c r="E42" s="9">
        <f>SUM(E37:E41)</f>
        <v>117</v>
      </c>
      <c r="F42" s="9">
        <f>SUM(F37:F41)</f>
        <v>-12</v>
      </c>
      <c r="G42" s="1"/>
      <c r="H42" s="2">
        <v>1496</v>
      </c>
      <c r="I42" s="2" t="s">
        <v>42</v>
      </c>
      <c r="J42" s="2">
        <v>12</v>
      </c>
      <c r="K42" s="2">
        <v>0</v>
      </c>
      <c r="L42" s="2">
        <v>1</v>
      </c>
      <c r="M42" s="2">
        <v>-5</v>
      </c>
    </row>
    <row r="43" spans="1:13" x14ac:dyDescent="0.3">
      <c r="A43" s="1"/>
      <c r="B43" s="1"/>
      <c r="C43" s="1"/>
      <c r="D43" s="1"/>
      <c r="E43" s="1"/>
      <c r="F43" s="1"/>
      <c r="G43" s="1"/>
      <c r="H43" s="2">
        <v>2172</v>
      </c>
      <c r="I43" s="2" t="s">
        <v>191</v>
      </c>
      <c r="J43" s="2">
        <v>12</v>
      </c>
      <c r="K43" s="2">
        <v>0</v>
      </c>
      <c r="L43" s="2">
        <v>14</v>
      </c>
      <c r="M43" s="2">
        <v>-12</v>
      </c>
    </row>
    <row r="44" spans="1:13" x14ac:dyDescent="0.3">
      <c r="A44" s="1"/>
      <c r="B44" s="1"/>
      <c r="C44" s="1"/>
      <c r="D44" s="1"/>
      <c r="E44" s="1"/>
      <c r="F44" s="1"/>
      <c r="G44" s="1"/>
      <c r="H44" s="2">
        <v>2216</v>
      </c>
      <c r="I44" s="2" t="s">
        <v>44</v>
      </c>
      <c r="J44" s="2">
        <v>24</v>
      </c>
      <c r="K44" s="2">
        <v>0</v>
      </c>
      <c r="L44" s="2">
        <v>6</v>
      </c>
      <c r="M44" s="2">
        <v>2</v>
      </c>
    </row>
    <row r="45" spans="1:13" x14ac:dyDescent="0.3">
      <c r="A45" s="9" t="s">
        <v>192</v>
      </c>
      <c r="B45" s="9" t="s">
        <v>193</v>
      </c>
      <c r="C45" s="9" t="s">
        <v>1</v>
      </c>
      <c r="D45" s="9"/>
      <c r="E45" s="10">
        <f>E54/C54</f>
        <v>1.2395833333333333</v>
      </c>
      <c r="F45" s="10"/>
      <c r="G45" s="1"/>
      <c r="H45" s="2">
        <v>2415</v>
      </c>
      <c r="I45" s="2" t="s">
        <v>46</v>
      </c>
      <c r="J45" s="2">
        <v>12</v>
      </c>
      <c r="K45" s="2">
        <v>1</v>
      </c>
      <c r="L45" s="2">
        <v>3</v>
      </c>
      <c r="M45" s="2">
        <v>-13</v>
      </c>
    </row>
    <row r="46" spans="1:13" x14ac:dyDescent="0.3">
      <c r="A46" s="1"/>
      <c r="B46" s="1"/>
      <c r="C46" s="1"/>
      <c r="D46" s="1"/>
      <c r="E46" s="1"/>
      <c r="F46" s="1"/>
      <c r="G46" s="1"/>
      <c r="H46" s="2">
        <v>2705</v>
      </c>
      <c r="I46" s="2" t="s">
        <v>48</v>
      </c>
      <c r="J46" s="2">
        <v>12</v>
      </c>
      <c r="K46" s="2">
        <v>0</v>
      </c>
      <c r="L46" s="2">
        <v>8</v>
      </c>
      <c r="M46" s="2">
        <v>-9</v>
      </c>
    </row>
    <row r="47" spans="1:13" x14ac:dyDescent="0.3">
      <c r="A47" s="9" t="s">
        <v>179</v>
      </c>
      <c r="B47" s="9" t="s">
        <v>6</v>
      </c>
      <c r="C47" s="9" t="s">
        <v>2</v>
      </c>
      <c r="D47" s="9" t="s">
        <v>3</v>
      </c>
      <c r="E47" s="9" t="s">
        <v>4</v>
      </c>
      <c r="F47" s="11" t="s">
        <v>180</v>
      </c>
      <c r="G47" s="1"/>
      <c r="H47" s="2">
        <v>3298</v>
      </c>
      <c r="I47" s="2" t="s">
        <v>240</v>
      </c>
      <c r="J47" s="2">
        <v>24</v>
      </c>
      <c r="K47" s="2">
        <v>1</v>
      </c>
      <c r="L47" s="2">
        <v>31</v>
      </c>
      <c r="M47" s="2">
        <v>3</v>
      </c>
    </row>
    <row r="48" spans="1:13" x14ac:dyDescent="0.3">
      <c r="A48" s="2">
        <v>463</v>
      </c>
      <c r="B48" s="2" t="s">
        <v>235</v>
      </c>
      <c r="C48" s="2">
        <v>12</v>
      </c>
      <c r="D48" s="2">
        <v>3</v>
      </c>
      <c r="E48" s="2">
        <v>21</v>
      </c>
      <c r="F48" s="2">
        <v>-3</v>
      </c>
      <c r="G48" s="1"/>
      <c r="H48" s="9" t="s">
        <v>4</v>
      </c>
      <c r="I48" s="9"/>
      <c r="J48" s="9">
        <f>SUM(J40:J47)</f>
        <v>120</v>
      </c>
      <c r="K48" s="9">
        <f>SUM(K40:K47)</f>
        <v>2</v>
      </c>
      <c r="L48" s="9">
        <f>SUM(L40:L47)</f>
        <v>78</v>
      </c>
      <c r="M48" s="9">
        <f>SUM(M40:M47)</f>
        <v>-47</v>
      </c>
    </row>
    <row r="49" spans="1:13" x14ac:dyDescent="0.3">
      <c r="A49" s="2">
        <v>468</v>
      </c>
      <c r="B49" s="2" t="s">
        <v>9</v>
      </c>
      <c r="C49" s="2">
        <v>12</v>
      </c>
      <c r="D49" s="2">
        <v>0</v>
      </c>
      <c r="E49" s="2">
        <v>8</v>
      </c>
      <c r="F49" s="2">
        <v>-1</v>
      </c>
      <c r="G49" s="1"/>
      <c r="M49" s="1"/>
    </row>
    <row r="50" spans="1:13" x14ac:dyDescent="0.3">
      <c r="A50" s="2">
        <v>1034</v>
      </c>
      <c r="B50" s="2" t="s">
        <v>245</v>
      </c>
      <c r="C50" s="2">
        <v>12</v>
      </c>
      <c r="D50" s="2">
        <v>2</v>
      </c>
      <c r="E50" s="2">
        <v>17</v>
      </c>
      <c r="F50" s="2">
        <v>-7</v>
      </c>
      <c r="G50" s="1"/>
      <c r="M50" s="1"/>
    </row>
    <row r="51" spans="1:13" x14ac:dyDescent="0.3">
      <c r="A51" s="2">
        <v>2168</v>
      </c>
      <c r="B51" s="2" t="s">
        <v>12</v>
      </c>
      <c r="C51" s="2">
        <v>24</v>
      </c>
      <c r="D51" s="2">
        <v>0</v>
      </c>
      <c r="E51" s="2">
        <v>17</v>
      </c>
      <c r="F51" s="2">
        <v>-11</v>
      </c>
      <c r="G51" s="1"/>
      <c r="M51" s="1"/>
    </row>
    <row r="52" spans="1:13" x14ac:dyDescent="0.3">
      <c r="A52" s="2">
        <v>2171</v>
      </c>
      <c r="B52" s="2" t="s">
        <v>254</v>
      </c>
      <c r="C52" s="2">
        <v>24</v>
      </c>
      <c r="D52" s="2">
        <v>2</v>
      </c>
      <c r="E52" s="2">
        <v>30</v>
      </c>
      <c r="F52" s="2">
        <v>17</v>
      </c>
      <c r="G52" s="1"/>
      <c r="M52" s="1"/>
    </row>
    <row r="53" spans="1:13" x14ac:dyDescent="0.3">
      <c r="A53" s="2">
        <v>3665</v>
      </c>
      <c r="B53" s="2" t="s">
        <v>13</v>
      </c>
      <c r="C53" s="2">
        <v>12</v>
      </c>
      <c r="D53" s="2">
        <v>9</v>
      </c>
      <c r="E53" s="2">
        <v>26</v>
      </c>
      <c r="F53" s="2">
        <v>12</v>
      </c>
      <c r="G53" s="1"/>
      <c r="M53" s="1"/>
    </row>
    <row r="54" spans="1:13" x14ac:dyDescent="0.3">
      <c r="A54" s="9" t="s">
        <v>4</v>
      </c>
      <c r="B54" s="9"/>
      <c r="C54" s="9">
        <f>SUM(C48:C53)</f>
        <v>96</v>
      </c>
      <c r="D54" s="9">
        <f>SUM(D48:D53)</f>
        <v>16</v>
      </c>
      <c r="E54" s="9">
        <f>SUM(E48:E53)</f>
        <v>119</v>
      </c>
      <c r="F54" s="9">
        <f>SUM(F48:F53)</f>
        <v>7</v>
      </c>
      <c r="G54" s="1"/>
      <c r="M54" s="1"/>
    </row>
    <row r="55" spans="1:13" x14ac:dyDescent="0.3">
      <c r="A55" s="1"/>
      <c r="B55" s="1"/>
      <c r="C55" s="1"/>
      <c r="D55" s="1"/>
      <c r="E55" s="1"/>
      <c r="F55" s="1"/>
      <c r="G55" s="1"/>
      <c r="M55" s="1"/>
    </row>
    <row r="56" spans="1:13" x14ac:dyDescent="0.3">
      <c r="A56" s="1"/>
      <c r="B56" s="1"/>
      <c r="C56" s="1"/>
      <c r="D56" s="1"/>
      <c r="E56" s="1"/>
      <c r="F56" s="1"/>
      <c r="G56" s="1"/>
      <c r="M56" s="1"/>
    </row>
    <row r="57" spans="1:13" x14ac:dyDescent="0.3">
      <c r="A57" s="1"/>
      <c r="B57" s="1"/>
      <c r="C57" s="1"/>
      <c r="D57" s="1"/>
      <c r="E57" s="1"/>
      <c r="F57" s="1"/>
      <c r="G57" s="1"/>
      <c r="M57" s="1"/>
    </row>
    <row r="58" spans="1:13" x14ac:dyDescent="0.3">
      <c r="A58" s="1"/>
      <c r="B58" s="1"/>
      <c r="C58" s="1"/>
      <c r="D58" s="1"/>
      <c r="E58" s="1"/>
      <c r="F58" s="1"/>
      <c r="G58" s="1"/>
      <c r="M58" s="1"/>
    </row>
    <row r="59" spans="1:13" x14ac:dyDescent="0.3">
      <c r="A59" s="1"/>
      <c r="B59" s="1"/>
      <c r="C59" s="1"/>
      <c r="D59" s="1"/>
      <c r="E59" s="1"/>
      <c r="F59" s="1"/>
      <c r="G59" s="1"/>
      <c r="M59" s="1"/>
    </row>
    <row r="60" spans="1:13" x14ac:dyDescent="0.3">
      <c r="A60" s="1"/>
      <c r="B60" s="1"/>
      <c r="C60" s="1"/>
      <c r="D60" s="1"/>
      <c r="E60" s="1"/>
      <c r="F60" s="1"/>
      <c r="G60" s="1"/>
      <c r="M60" s="1"/>
    </row>
    <row r="61" spans="1:13" x14ac:dyDescent="0.3">
      <c r="A61" s="1"/>
      <c r="B61" s="1"/>
      <c r="C61" s="1"/>
      <c r="D61" s="1"/>
      <c r="E61" s="1"/>
      <c r="F61" s="1"/>
      <c r="G61" s="1"/>
      <c r="M61" s="1"/>
    </row>
    <row r="62" spans="1:13" x14ac:dyDescent="0.3">
      <c r="A62" s="1"/>
      <c r="B62" s="1"/>
      <c r="C62" s="1"/>
      <c r="D62" s="1"/>
      <c r="E62" s="1"/>
      <c r="F62" s="1"/>
      <c r="G62" s="1"/>
      <c r="M62" s="1"/>
    </row>
    <row r="63" spans="1:13" x14ac:dyDescent="0.3">
      <c r="A63" s="1"/>
      <c r="B63" s="1"/>
      <c r="C63" s="1"/>
      <c r="D63" s="1"/>
      <c r="E63" s="1"/>
      <c r="F63" s="1"/>
      <c r="G63" s="1"/>
      <c r="M63" s="1"/>
    </row>
    <row r="64" spans="1:13" x14ac:dyDescent="0.3">
      <c r="A64" s="1"/>
      <c r="B64" s="1"/>
      <c r="C64" s="1"/>
      <c r="D64" s="1"/>
      <c r="E64" s="1"/>
      <c r="F64" s="1"/>
      <c r="G64" s="1"/>
      <c r="M64" s="1"/>
    </row>
    <row r="65" spans="1:14" x14ac:dyDescent="0.3">
      <c r="A65" s="1"/>
      <c r="B65" s="1"/>
      <c r="C65" s="1"/>
      <c r="D65" s="1"/>
      <c r="E65" s="1"/>
      <c r="F65" s="1"/>
      <c r="G65" s="1"/>
      <c r="M65" s="1"/>
    </row>
    <row r="66" spans="1:14" x14ac:dyDescent="0.3">
      <c r="A66" s="9" t="s">
        <v>194</v>
      </c>
      <c r="B66" s="9" t="s">
        <v>195</v>
      </c>
      <c r="C66" s="9" t="s">
        <v>50</v>
      </c>
      <c r="D66" s="9"/>
      <c r="E66" s="10">
        <f>E77/C77</f>
        <v>0.63666666666666671</v>
      </c>
      <c r="F66" s="10"/>
      <c r="G66" s="9"/>
      <c r="H66" s="9" t="s">
        <v>196</v>
      </c>
      <c r="I66" s="9" t="s">
        <v>197</v>
      </c>
      <c r="J66" s="9" t="s">
        <v>51</v>
      </c>
      <c r="K66" s="9"/>
      <c r="L66" s="10">
        <f>L75/J75</f>
        <v>0.53787878787878785</v>
      </c>
      <c r="M66" s="1"/>
    </row>
    <row r="67" spans="1:14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"/>
    </row>
    <row r="68" spans="1:14" x14ac:dyDescent="0.3">
      <c r="A68" s="9" t="s">
        <v>179</v>
      </c>
      <c r="B68" s="9" t="s">
        <v>6</v>
      </c>
      <c r="C68" s="9" t="s">
        <v>2</v>
      </c>
      <c r="D68" s="9" t="s">
        <v>3</v>
      </c>
      <c r="E68" s="9" t="s">
        <v>4</v>
      </c>
      <c r="F68" s="9" t="s">
        <v>180</v>
      </c>
      <c r="G68" s="9"/>
      <c r="H68" s="9" t="s">
        <v>179</v>
      </c>
      <c r="I68" s="9" t="s">
        <v>6</v>
      </c>
      <c r="J68" s="9" t="s">
        <v>2</v>
      </c>
      <c r="K68" s="9" t="s">
        <v>3</v>
      </c>
      <c r="L68" s="9" t="s">
        <v>4</v>
      </c>
      <c r="M68" s="9" t="s">
        <v>180</v>
      </c>
      <c r="N68" s="9"/>
    </row>
    <row r="69" spans="1:14" x14ac:dyDescent="0.3">
      <c r="A69" s="2">
        <v>431</v>
      </c>
      <c r="B69" s="2" t="s">
        <v>52</v>
      </c>
      <c r="C69" s="2">
        <v>24</v>
      </c>
      <c r="D69" s="2">
        <v>2</v>
      </c>
      <c r="E69" s="2">
        <v>21</v>
      </c>
      <c r="F69" s="2">
        <v>-8</v>
      </c>
      <c r="G69" s="1"/>
      <c r="H69" s="2">
        <v>402</v>
      </c>
      <c r="I69" s="2" t="s">
        <v>55</v>
      </c>
      <c r="J69" s="2">
        <v>48</v>
      </c>
      <c r="K69" s="2">
        <v>1</v>
      </c>
      <c r="L69" s="2">
        <v>22</v>
      </c>
      <c r="M69" s="2">
        <v>-48</v>
      </c>
    </row>
    <row r="70" spans="1:14" x14ac:dyDescent="0.3">
      <c r="A70" s="2">
        <v>444</v>
      </c>
      <c r="B70" s="2" t="s">
        <v>53</v>
      </c>
      <c r="C70" s="2">
        <v>24</v>
      </c>
      <c r="D70" s="2">
        <v>1</v>
      </c>
      <c r="E70" s="2">
        <v>4</v>
      </c>
      <c r="F70" s="2">
        <v>-29</v>
      </c>
      <c r="G70" s="1"/>
      <c r="H70" s="2">
        <v>430</v>
      </c>
      <c r="I70" s="2" t="s">
        <v>57</v>
      </c>
      <c r="J70" s="2">
        <v>24</v>
      </c>
      <c r="K70" s="2">
        <v>0</v>
      </c>
      <c r="L70" s="2">
        <v>15</v>
      </c>
      <c r="M70" s="2">
        <v>-27</v>
      </c>
    </row>
    <row r="71" spans="1:14" x14ac:dyDescent="0.3">
      <c r="A71" s="2">
        <v>711</v>
      </c>
      <c r="B71" s="2" t="s">
        <v>54</v>
      </c>
      <c r="C71" s="2">
        <v>72</v>
      </c>
      <c r="D71" s="2">
        <v>4</v>
      </c>
      <c r="E71" s="2">
        <v>47</v>
      </c>
      <c r="F71" s="2">
        <v>-27</v>
      </c>
      <c r="G71" s="1"/>
      <c r="H71" s="2">
        <v>2118</v>
      </c>
      <c r="I71" s="2" t="s">
        <v>59</v>
      </c>
      <c r="J71" s="2">
        <v>12</v>
      </c>
      <c r="K71" s="2">
        <v>0</v>
      </c>
      <c r="L71" s="2">
        <v>4</v>
      </c>
      <c r="M71" s="2">
        <v>-7</v>
      </c>
    </row>
    <row r="72" spans="1:14" x14ac:dyDescent="0.3">
      <c r="A72" s="2">
        <v>1442</v>
      </c>
      <c r="B72" s="2" t="s">
        <v>56</v>
      </c>
      <c r="C72" s="2">
        <v>48</v>
      </c>
      <c r="D72" s="2">
        <v>0</v>
      </c>
      <c r="E72" s="2">
        <v>14</v>
      </c>
      <c r="F72" s="2">
        <v>-26</v>
      </c>
      <c r="G72" s="1"/>
      <c r="H72" s="2">
        <v>2184</v>
      </c>
      <c r="I72" s="2" t="s">
        <v>60</v>
      </c>
      <c r="J72" s="2">
        <v>12</v>
      </c>
      <c r="K72" s="2">
        <v>2</v>
      </c>
      <c r="L72" s="2">
        <v>4</v>
      </c>
      <c r="M72" s="2">
        <v>-4</v>
      </c>
    </row>
    <row r="73" spans="1:14" x14ac:dyDescent="0.3">
      <c r="A73" s="2">
        <v>2051</v>
      </c>
      <c r="B73" s="2" t="s">
        <v>58</v>
      </c>
      <c r="C73" s="2">
        <v>72</v>
      </c>
      <c r="D73" s="2">
        <v>4</v>
      </c>
      <c r="E73" s="2">
        <v>63</v>
      </c>
      <c r="F73" s="2">
        <v>4</v>
      </c>
      <c r="G73" s="1"/>
      <c r="H73" s="2">
        <v>2198</v>
      </c>
      <c r="I73" s="2" t="s">
        <v>62</v>
      </c>
      <c r="J73" s="2">
        <v>12</v>
      </c>
      <c r="K73" s="2">
        <v>0</v>
      </c>
      <c r="L73" s="2">
        <v>9</v>
      </c>
      <c r="M73" s="2">
        <v>-27</v>
      </c>
    </row>
    <row r="74" spans="1:14" x14ac:dyDescent="0.3">
      <c r="A74" s="2">
        <v>2869</v>
      </c>
      <c r="B74" s="2" t="s">
        <v>271</v>
      </c>
      <c r="C74" s="2">
        <v>12</v>
      </c>
      <c r="D74" s="2">
        <v>3</v>
      </c>
      <c r="E74" s="2">
        <v>13</v>
      </c>
      <c r="F74" s="2">
        <v>-5</v>
      </c>
      <c r="G74" s="1"/>
      <c r="H74" s="2">
        <v>2633</v>
      </c>
      <c r="I74" s="2" t="s">
        <v>64</v>
      </c>
      <c r="J74" s="2">
        <v>24</v>
      </c>
      <c r="K74" s="2">
        <v>0</v>
      </c>
      <c r="L74" s="2">
        <v>17</v>
      </c>
      <c r="M74" s="2">
        <v>-18</v>
      </c>
    </row>
    <row r="75" spans="1:14" x14ac:dyDescent="0.3">
      <c r="A75" s="2">
        <v>2875</v>
      </c>
      <c r="B75" s="2" t="s">
        <v>61</v>
      </c>
      <c r="C75" s="2">
        <v>36</v>
      </c>
      <c r="D75" s="2">
        <v>1</v>
      </c>
      <c r="E75" s="2">
        <v>24</v>
      </c>
      <c r="F75" s="2">
        <v>-9</v>
      </c>
      <c r="G75" s="1"/>
      <c r="H75" s="9" t="s">
        <v>4</v>
      </c>
      <c r="I75" s="9"/>
      <c r="J75" s="9">
        <f>SUM(J69:J74)</f>
        <v>132</v>
      </c>
      <c r="K75" s="9">
        <f>SUM(K69:K74)</f>
        <v>3</v>
      </c>
      <c r="L75" s="9">
        <f>SUM(L69:L74)</f>
        <v>71</v>
      </c>
      <c r="M75" s="9">
        <f>SUM(M69:M74)</f>
        <v>-131</v>
      </c>
    </row>
    <row r="76" spans="1:14" x14ac:dyDescent="0.3">
      <c r="A76" s="2">
        <v>4354</v>
      </c>
      <c r="B76" s="2" t="s">
        <v>63</v>
      </c>
      <c r="C76" s="2">
        <v>12</v>
      </c>
      <c r="D76" s="2">
        <v>0</v>
      </c>
      <c r="E76" s="2">
        <v>5</v>
      </c>
      <c r="F76" s="2">
        <v>-18</v>
      </c>
      <c r="G76" s="1"/>
      <c r="H76" s="1"/>
      <c r="I76" s="1"/>
      <c r="J76" s="1"/>
      <c r="K76" s="1"/>
      <c r="L76" s="1"/>
      <c r="M76" s="1"/>
    </row>
    <row r="77" spans="1:14" x14ac:dyDescent="0.3">
      <c r="A77" s="9" t="s">
        <v>4</v>
      </c>
      <c r="B77" s="9"/>
      <c r="C77" s="9">
        <f>SUM(C69:C76)</f>
        <v>300</v>
      </c>
      <c r="D77" s="9">
        <f>SUM(D69:D76)</f>
        <v>15</v>
      </c>
      <c r="E77" s="9">
        <f>SUM(E69:E76)</f>
        <v>191</v>
      </c>
      <c r="F77" s="9">
        <f>SUM(F69:F76)</f>
        <v>-118</v>
      </c>
      <c r="G77" s="1"/>
      <c r="H77" s="1"/>
      <c r="I77" s="1"/>
      <c r="J77" s="1"/>
      <c r="K77" s="1"/>
      <c r="L77" s="1"/>
      <c r="M77" s="1"/>
    </row>
    <row r="78" spans="1:14" x14ac:dyDescent="0.3">
      <c r="A78" s="1"/>
      <c r="B78" s="1"/>
      <c r="C78" s="1"/>
      <c r="D78" s="1"/>
      <c r="E78" s="1"/>
      <c r="F78" s="1"/>
      <c r="G78" s="1"/>
      <c r="H78" s="9" t="s">
        <v>198</v>
      </c>
      <c r="I78" s="9" t="s">
        <v>199</v>
      </c>
      <c r="J78" s="9" t="s">
        <v>50</v>
      </c>
      <c r="K78" s="9"/>
      <c r="L78" s="10">
        <f>L89/J89</f>
        <v>0.66666666666666663</v>
      </c>
      <c r="M78" s="1"/>
    </row>
    <row r="79" spans="1:1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4" x14ac:dyDescent="0.3">
      <c r="A80" s="9" t="s">
        <v>200</v>
      </c>
      <c r="B80" s="9" t="s">
        <v>201</v>
      </c>
      <c r="C80" s="9" t="s">
        <v>39</v>
      </c>
      <c r="D80" s="9"/>
      <c r="E80" s="10">
        <f>E89/C89</f>
        <v>0.75</v>
      </c>
      <c r="F80" s="10"/>
      <c r="G80" s="1"/>
      <c r="H80" s="9" t="s">
        <v>179</v>
      </c>
      <c r="I80" s="9" t="s">
        <v>6</v>
      </c>
      <c r="J80" s="9" t="s">
        <v>2</v>
      </c>
      <c r="K80" s="9" t="s">
        <v>3</v>
      </c>
      <c r="L80" s="9" t="s">
        <v>4</v>
      </c>
      <c r="M80" s="9" t="s">
        <v>180</v>
      </c>
    </row>
    <row r="81" spans="1:14" x14ac:dyDescent="0.3">
      <c r="A81" s="1"/>
      <c r="B81" s="1"/>
      <c r="C81" s="1"/>
      <c r="D81" s="1"/>
      <c r="E81" s="1"/>
      <c r="F81" s="1"/>
      <c r="G81" s="1"/>
      <c r="H81" s="2">
        <v>490</v>
      </c>
      <c r="I81" s="2" t="s">
        <v>66</v>
      </c>
      <c r="J81" s="2">
        <v>72</v>
      </c>
      <c r="K81" s="2">
        <v>2</v>
      </c>
      <c r="L81" s="2">
        <v>40</v>
      </c>
      <c r="M81" s="2">
        <v>-19</v>
      </c>
    </row>
    <row r="82" spans="1:14" x14ac:dyDescent="0.3">
      <c r="A82" s="9" t="s">
        <v>179</v>
      </c>
      <c r="B82" s="9" t="s">
        <v>6</v>
      </c>
      <c r="C82" s="9" t="s">
        <v>2</v>
      </c>
      <c r="D82" s="9" t="s">
        <v>3</v>
      </c>
      <c r="E82" s="9" t="s">
        <v>4</v>
      </c>
      <c r="F82" s="9" t="s">
        <v>180</v>
      </c>
      <c r="G82" s="1"/>
      <c r="H82" s="2">
        <v>712</v>
      </c>
      <c r="I82" s="2" t="s">
        <v>68</v>
      </c>
      <c r="J82" s="2">
        <v>72</v>
      </c>
      <c r="K82" s="2">
        <v>3</v>
      </c>
      <c r="L82" s="2">
        <v>42</v>
      </c>
      <c r="M82" s="2">
        <v>-10</v>
      </c>
    </row>
    <row r="83" spans="1:14" x14ac:dyDescent="0.3">
      <c r="A83" s="2">
        <v>2122</v>
      </c>
      <c r="B83" s="2" t="s">
        <v>65</v>
      </c>
      <c r="C83" s="2">
        <v>36</v>
      </c>
      <c r="D83" s="2">
        <v>1</v>
      </c>
      <c r="E83" s="2">
        <v>14</v>
      </c>
      <c r="F83" s="2">
        <v>-12</v>
      </c>
      <c r="G83" s="1"/>
      <c r="H83" s="2">
        <v>2180</v>
      </c>
      <c r="I83" s="2" t="s">
        <v>70</v>
      </c>
      <c r="J83" s="2">
        <v>24</v>
      </c>
      <c r="K83" s="2">
        <v>0</v>
      </c>
      <c r="L83" s="2">
        <v>8</v>
      </c>
      <c r="M83" s="2">
        <v>-33</v>
      </c>
    </row>
    <row r="84" spans="1:14" x14ac:dyDescent="0.3">
      <c r="A84" s="2">
        <v>2217</v>
      </c>
      <c r="B84" s="2" t="s">
        <v>67</v>
      </c>
      <c r="C84" s="2">
        <v>12</v>
      </c>
      <c r="D84" s="2">
        <v>0</v>
      </c>
      <c r="E84" s="2">
        <v>1</v>
      </c>
      <c r="F84" s="2">
        <v>-5</v>
      </c>
      <c r="G84" s="1"/>
      <c r="H84" s="2">
        <v>2291</v>
      </c>
      <c r="I84" s="2" t="s">
        <v>71</v>
      </c>
      <c r="J84" s="2">
        <v>24</v>
      </c>
      <c r="K84" s="2">
        <v>2</v>
      </c>
      <c r="L84" s="2">
        <v>19</v>
      </c>
      <c r="M84" s="2">
        <v>-12</v>
      </c>
    </row>
    <row r="85" spans="1:14" x14ac:dyDescent="0.3">
      <c r="A85" s="2">
        <v>2259</v>
      </c>
      <c r="B85" s="2" t="s">
        <v>69</v>
      </c>
      <c r="C85" s="2">
        <v>12</v>
      </c>
      <c r="D85" s="2">
        <v>0</v>
      </c>
      <c r="E85" s="2">
        <v>5</v>
      </c>
      <c r="F85" s="2">
        <v>-1</v>
      </c>
      <c r="G85" s="1"/>
      <c r="H85" s="2">
        <v>2295</v>
      </c>
      <c r="I85" s="2" t="s">
        <v>72</v>
      </c>
      <c r="J85" s="2">
        <v>36</v>
      </c>
      <c r="K85" s="2">
        <v>1</v>
      </c>
      <c r="L85" s="2">
        <v>26</v>
      </c>
      <c r="M85" s="2">
        <v>-2</v>
      </c>
    </row>
    <row r="86" spans="1:14" x14ac:dyDescent="0.3">
      <c r="A86" s="2">
        <v>2282</v>
      </c>
      <c r="B86" s="2" t="s">
        <v>202</v>
      </c>
      <c r="C86" s="2">
        <v>12</v>
      </c>
      <c r="D86" s="2">
        <v>1</v>
      </c>
      <c r="E86" s="2">
        <v>21</v>
      </c>
      <c r="F86" s="2">
        <v>17</v>
      </c>
      <c r="G86" s="1"/>
      <c r="H86" s="2">
        <v>2322</v>
      </c>
      <c r="I86" s="2" t="s">
        <v>74</v>
      </c>
      <c r="J86" s="2">
        <v>36</v>
      </c>
      <c r="K86" s="2">
        <v>4</v>
      </c>
      <c r="L86" s="2">
        <v>24</v>
      </c>
      <c r="M86" s="2">
        <v>-21</v>
      </c>
    </row>
    <row r="87" spans="1:14" x14ac:dyDescent="0.3">
      <c r="A87" s="2">
        <v>4003</v>
      </c>
      <c r="B87" s="2" t="s">
        <v>263</v>
      </c>
      <c r="C87" s="2">
        <v>24</v>
      </c>
      <c r="D87" s="2">
        <v>4</v>
      </c>
      <c r="E87" s="2">
        <v>30</v>
      </c>
      <c r="F87" s="2">
        <v>13</v>
      </c>
      <c r="G87" s="1"/>
      <c r="H87" s="2">
        <v>2562</v>
      </c>
      <c r="I87" s="2" t="s">
        <v>203</v>
      </c>
      <c r="J87" s="2">
        <v>24</v>
      </c>
      <c r="K87" s="2">
        <v>8</v>
      </c>
      <c r="L87" s="2">
        <v>41</v>
      </c>
      <c r="M87" s="2">
        <v>22</v>
      </c>
    </row>
    <row r="88" spans="1:14" x14ac:dyDescent="0.3">
      <c r="A88" s="2">
        <v>4204</v>
      </c>
      <c r="B88" s="2" t="s">
        <v>73</v>
      </c>
      <c r="C88" s="2">
        <v>12</v>
      </c>
      <c r="D88" s="2">
        <v>2</v>
      </c>
      <c r="E88" s="2">
        <v>10</v>
      </c>
      <c r="F88" s="2">
        <v>-4</v>
      </c>
      <c r="G88" s="1"/>
      <c r="H88" s="2">
        <v>2597</v>
      </c>
      <c r="I88" s="2" t="s">
        <v>75</v>
      </c>
      <c r="J88" s="2">
        <v>24</v>
      </c>
      <c r="K88" s="2">
        <v>1</v>
      </c>
      <c r="L88" s="2">
        <v>8</v>
      </c>
      <c r="M88" s="2">
        <v>-26</v>
      </c>
    </row>
    <row r="89" spans="1:14" x14ac:dyDescent="0.3">
      <c r="A89" s="9" t="s">
        <v>4</v>
      </c>
      <c r="B89" s="9"/>
      <c r="C89" s="9">
        <f>SUM(C83:C88)</f>
        <v>108</v>
      </c>
      <c r="D89" s="9">
        <f>SUM(D83:D88)</f>
        <v>8</v>
      </c>
      <c r="E89" s="9">
        <f>SUM(E83:E88)</f>
        <v>81</v>
      </c>
      <c r="F89" s="9">
        <f>SUM(F83:F88)</f>
        <v>8</v>
      </c>
      <c r="G89" s="1"/>
      <c r="H89" s="9" t="s">
        <v>4</v>
      </c>
      <c r="I89" s="9"/>
      <c r="J89" s="9">
        <f>SUM(J81:J88)</f>
        <v>312</v>
      </c>
      <c r="K89" s="9">
        <v>28</v>
      </c>
      <c r="L89" s="9">
        <f>SUM(L81:L88)</f>
        <v>208</v>
      </c>
      <c r="M89" s="9">
        <f>SUM(M81:M88)</f>
        <v>-101</v>
      </c>
    </row>
    <row r="90" spans="1:14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4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4" x14ac:dyDescent="0.3">
      <c r="A92" s="9" t="s">
        <v>204</v>
      </c>
      <c r="B92" s="9" t="s">
        <v>205</v>
      </c>
      <c r="C92" s="9" t="s">
        <v>76</v>
      </c>
      <c r="D92" s="9"/>
      <c r="E92" s="10">
        <f>E103/C103</f>
        <v>0.90686274509803921</v>
      </c>
      <c r="F92" s="10"/>
      <c r="G92" s="9"/>
      <c r="H92" s="9" t="s">
        <v>206</v>
      </c>
      <c r="I92" s="9" t="s">
        <v>207</v>
      </c>
      <c r="J92" s="9" t="s">
        <v>77</v>
      </c>
      <c r="K92" s="9"/>
      <c r="L92" s="10">
        <f>L104/J104</f>
        <v>0.45416666666666666</v>
      </c>
      <c r="M92" s="9"/>
      <c r="N92" s="9"/>
    </row>
    <row r="93" spans="1:14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4" x14ac:dyDescent="0.3">
      <c r="A94" s="9" t="s">
        <v>179</v>
      </c>
      <c r="B94" s="9" t="s">
        <v>6</v>
      </c>
      <c r="C94" s="9" t="s">
        <v>2</v>
      </c>
      <c r="D94" s="9" t="s">
        <v>3</v>
      </c>
      <c r="E94" s="9" t="s">
        <v>4</v>
      </c>
      <c r="F94" s="9" t="s">
        <v>180</v>
      </c>
      <c r="G94" s="1"/>
      <c r="H94" s="9" t="s">
        <v>179</v>
      </c>
      <c r="I94" s="9" t="s">
        <v>6</v>
      </c>
      <c r="J94" s="9" t="s">
        <v>2</v>
      </c>
      <c r="K94" s="9" t="s">
        <v>3</v>
      </c>
      <c r="L94" s="9" t="s">
        <v>4</v>
      </c>
      <c r="M94" s="9" t="s">
        <v>180</v>
      </c>
    </row>
    <row r="95" spans="1:14" x14ac:dyDescent="0.3">
      <c r="A95" s="2">
        <v>555</v>
      </c>
      <c r="B95" s="2" t="s">
        <v>78</v>
      </c>
      <c r="C95" s="2">
        <v>24</v>
      </c>
      <c r="D95" s="2">
        <v>0</v>
      </c>
      <c r="E95" s="2">
        <v>10</v>
      </c>
      <c r="F95" s="2">
        <v>-21</v>
      </c>
      <c r="G95" s="1"/>
      <c r="H95" s="2">
        <v>971</v>
      </c>
      <c r="I95" s="2" t="s">
        <v>82</v>
      </c>
      <c r="J95" s="2">
        <v>48</v>
      </c>
      <c r="K95" s="2">
        <v>5</v>
      </c>
      <c r="L95" s="2">
        <v>21</v>
      </c>
      <c r="M95" s="2">
        <v>-27</v>
      </c>
    </row>
    <row r="96" spans="1:14" x14ac:dyDescent="0.3">
      <c r="A96" s="2">
        <v>2117</v>
      </c>
      <c r="B96" s="2" t="s">
        <v>79</v>
      </c>
      <c r="C96" s="2">
        <v>24</v>
      </c>
      <c r="D96" s="2">
        <v>1</v>
      </c>
      <c r="E96" s="2">
        <v>17</v>
      </c>
      <c r="F96" s="2">
        <v>-5</v>
      </c>
      <c r="G96" s="1"/>
      <c r="H96" s="2">
        <v>1403</v>
      </c>
      <c r="I96" s="2" t="s">
        <v>83</v>
      </c>
      <c r="J96" s="2">
        <v>12</v>
      </c>
      <c r="K96" s="2">
        <v>0</v>
      </c>
      <c r="L96" s="2">
        <v>8</v>
      </c>
      <c r="M96" s="2">
        <v>-4</v>
      </c>
    </row>
    <row r="97" spans="1:13" x14ac:dyDescent="0.3">
      <c r="A97" s="2">
        <v>2164</v>
      </c>
      <c r="B97" s="2" t="s">
        <v>233</v>
      </c>
      <c r="C97" s="2">
        <v>12</v>
      </c>
      <c r="D97" s="2">
        <v>7</v>
      </c>
      <c r="E97" s="2">
        <v>35</v>
      </c>
      <c r="F97" s="2">
        <v>19</v>
      </c>
      <c r="G97" s="1"/>
      <c r="H97" s="2">
        <v>2177</v>
      </c>
      <c r="I97" s="2" t="s">
        <v>85</v>
      </c>
      <c r="J97" s="2">
        <v>24</v>
      </c>
      <c r="K97" s="2">
        <v>1</v>
      </c>
      <c r="L97" s="2">
        <v>13</v>
      </c>
      <c r="M97" s="2">
        <v>7</v>
      </c>
    </row>
    <row r="98" spans="1:13" x14ac:dyDescent="0.3">
      <c r="A98" s="2">
        <v>2207</v>
      </c>
      <c r="B98" s="2" t="s">
        <v>80</v>
      </c>
      <c r="C98" s="2">
        <v>12</v>
      </c>
      <c r="D98" s="2">
        <v>0</v>
      </c>
      <c r="E98" s="2">
        <v>10</v>
      </c>
      <c r="F98" s="2">
        <v>-4</v>
      </c>
      <c r="G98" s="1"/>
      <c r="H98" s="2">
        <v>2201</v>
      </c>
      <c r="I98" s="2" t="s">
        <v>87</v>
      </c>
      <c r="J98" s="2">
        <v>24</v>
      </c>
      <c r="K98" s="2">
        <v>1</v>
      </c>
      <c r="L98" s="2">
        <v>9</v>
      </c>
      <c r="M98" s="2">
        <v>-6</v>
      </c>
    </row>
    <row r="99" spans="1:13" x14ac:dyDescent="0.3">
      <c r="A99" s="2">
        <v>2224</v>
      </c>
      <c r="B99" s="2" t="s">
        <v>81</v>
      </c>
      <c r="C99" s="2">
        <v>36</v>
      </c>
      <c r="D99" s="2">
        <v>3</v>
      </c>
      <c r="E99" s="2">
        <v>34</v>
      </c>
      <c r="F99" s="2">
        <v>-18</v>
      </c>
      <c r="G99" s="1"/>
      <c r="H99" s="2">
        <v>2347</v>
      </c>
      <c r="I99" s="2" t="s">
        <v>88</v>
      </c>
      <c r="J99" s="2">
        <v>36</v>
      </c>
      <c r="K99" s="2">
        <v>2</v>
      </c>
      <c r="L99" s="2">
        <v>19</v>
      </c>
      <c r="M99" s="2">
        <v>-2</v>
      </c>
    </row>
    <row r="100" spans="1:13" x14ac:dyDescent="0.3">
      <c r="A100" s="2">
        <v>2736</v>
      </c>
      <c r="B100" s="2" t="s">
        <v>272</v>
      </c>
      <c r="C100" s="2">
        <v>24</v>
      </c>
      <c r="D100" s="2">
        <v>6</v>
      </c>
      <c r="E100" s="2">
        <v>25</v>
      </c>
      <c r="F100" s="2">
        <v>9</v>
      </c>
      <c r="G100" s="1"/>
      <c r="H100" s="2">
        <v>2641</v>
      </c>
      <c r="I100" s="2" t="s">
        <v>264</v>
      </c>
      <c r="J100" s="2">
        <v>12</v>
      </c>
      <c r="K100" s="2">
        <v>4</v>
      </c>
      <c r="L100" s="2">
        <v>18</v>
      </c>
      <c r="M100" s="2">
        <v>-16</v>
      </c>
    </row>
    <row r="101" spans="1:13" x14ac:dyDescent="0.3">
      <c r="A101" s="2">
        <v>3505</v>
      </c>
      <c r="B101" s="2" t="s">
        <v>84</v>
      </c>
      <c r="C101" s="2">
        <v>60</v>
      </c>
      <c r="D101" s="2">
        <v>6</v>
      </c>
      <c r="E101" s="2">
        <v>49</v>
      </c>
      <c r="F101" s="2">
        <v>-6</v>
      </c>
      <c r="G101" s="1"/>
      <c r="H101" s="2">
        <v>3491</v>
      </c>
      <c r="I101" s="2" t="s">
        <v>89</v>
      </c>
      <c r="J101" s="2">
        <v>24</v>
      </c>
      <c r="K101" s="2">
        <v>1</v>
      </c>
      <c r="L101" s="2">
        <v>7</v>
      </c>
      <c r="M101" s="2">
        <v>-8</v>
      </c>
    </row>
    <row r="102" spans="1:13" x14ac:dyDescent="0.3">
      <c r="A102" s="2">
        <v>4300</v>
      </c>
      <c r="B102" s="2" t="s">
        <v>86</v>
      </c>
      <c r="C102" s="2">
        <v>12</v>
      </c>
      <c r="D102" s="2">
        <v>1</v>
      </c>
      <c r="E102" s="2">
        <v>5</v>
      </c>
      <c r="F102" s="2">
        <v>-3</v>
      </c>
      <c r="G102" s="1"/>
      <c r="H102" s="2">
        <v>3998</v>
      </c>
      <c r="I102" s="2" t="s">
        <v>90</v>
      </c>
      <c r="J102" s="2">
        <v>48</v>
      </c>
      <c r="K102" s="2">
        <v>0</v>
      </c>
      <c r="L102" s="2">
        <v>10</v>
      </c>
      <c r="M102" s="2">
        <v>-14</v>
      </c>
    </row>
    <row r="103" spans="1:13" x14ac:dyDescent="0.3">
      <c r="A103" s="9" t="s">
        <v>4</v>
      </c>
      <c r="B103" s="9"/>
      <c r="C103" s="9">
        <f>SUM(C95:C102)</f>
        <v>204</v>
      </c>
      <c r="D103" s="9">
        <f>SUM(D95:D102)</f>
        <v>24</v>
      </c>
      <c r="E103" s="9">
        <f>SUM(E95:E102)</f>
        <v>185</v>
      </c>
      <c r="F103" s="9">
        <f>SUM(F95:F102)</f>
        <v>-29</v>
      </c>
      <c r="G103" s="1"/>
      <c r="H103" s="2">
        <v>4069</v>
      </c>
      <c r="I103" s="2" t="s">
        <v>91</v>
      </c>
      <c r="J103" s="2">
        <v>12</v>
      </c>
      <c r="K103" s="2">
        <v>0</v>
      </c>
      <c r="L103" s="2">
        <v>4</v>
      </c>
      <c r="M103" s="2">
        <v>-3</v>
      </c>
    </row>
    <row r="104" spans="1:13" x14ac:dyDescent="0.3">
      <c r="A104" s="1"/>
      <c r="B104" s="1"/>
      <c r="C104" s="1"/>
      <c r="D104" s="1"/>
      <c r="E104" s="1"/>
      <c r="F104" s="1"/>
      <c r="G104" s="1"/>
      <c r="H104" s="9" t="s">
        <v>4</v>
      </c>
      <c r="I104" s="9"/>
      <c r="J104" s="9">
        <f>SUM(J95:J103)</f>
        <v>240</v>
      </c>
      <c r="K104" s="9">
        <f>SUM(K95:K103)</f>
        <v>14</v>
      </c>
      <c r="L104" s="9">
        <f>SUM(L95:L103)</f>
        <v>109</v>
      </c>
      <c r="M104" s="9">
        <f>SUM(M95:M103)</f>
        <v>-73</v>
      </c>
    </row>
    <row r="105" spans="1:13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3">
      <c r="A106" s="9" t="s">
        <v>208</v>
      </c>
      <c r="B106" s="9" t="s">
        <v>209</v>
      </c>
      <c r="C106" s="9" t="s">
        <v>15</v>
      </c>
      <c r="D106" s="9"/>
      <c r="E106" s="10">
        <f>E117/C117</f>
        <v>1.0677083333333333</v>
      </c>
      <c r="F106" s="10"/>
      <c r="G106" s="1"/>
      <c r="H106" s="1"/>
      <c r="I106" s="1"/>
      <c r="J106" s="1"/>
      <c r="K106" s="1"/>
      <c r="L106" s="9"/>
      <c r="M106" s="1"/>
    </row>
    <row r="107" spans="1:13" x14ac:dyDescent="0.3">
      <c r="A107" s="1"/>
      <c r="B107" s="1"/>
      <c r="C107" s="1"/>
      <c r="D107" s="1"/>
      <c r="E107" s="1"/>
      <c r="F107" s="1"/>
      <c r="G107" s="1"/>
      <c r="H107" s="9" t="s">
        <v>210</v>
      </c>
      <c r="I107" s="9" t="s">
        <v>211</v>
      </c>
      <c r="J107" s="9" t="s">
        <v>50</v>
      </c>
      <c r="K107" s="9"/>
      <c r="L107" s="10">
        <f>L116/J116</f>
        <v>0.69298245614035092</v>
      </c>
      <c r="M107" s="1"/>
    </row>
    <row r="108" spans="1:13" x14ac:dyDescent="0.3">
      <c r="A108" s="9" t="s">
        <v>179</v>
      </c>
      <c r="B108" s="9" t="s">
        <v>6</v>
      </c>
      <c r="C108" s="9" t="s">
        <v>2</v>
      </c>
      <c r="D108" s="9" t="s">
        <v>3</v>
      </c>
      <c r="E108" s="9" t="s">
        <v>4</v>
      </c>
      <c r="F108" s="9" t="s">
        <v>180</v>
      </c>
      <c r="G108" s="1"/>
      <c r="H108" s="1"/>
      <c r="I108" s="1"/>
      <c r="J108" s="1"/>
      <c r="K108" s="1"/>
      <c r="L108" s="1"/>
      <c r="M108" s="1"/>
    </row>
    <row r="109" spans="1:13" x14ac:dyDescent="0.3">
      <c r="A109" s="2">
        <v>397</v>
      </c>
      <c r="B109" s="2" t="s">
        <v>41</v>
      </c>
      <c r="C109" s="2">
        <v>48</v>
      </c>
      <c r="D109" s="2">
        <v>1</v>
      </c>
      <c r="E109" s="2">
        <v>39</v>
      </c>
      <c r="F109" s="2">
        <v>-50</v>
      </c>
      <c r="G109" s="1"/>
      <c r="H109" s="9" t="s">
        <v>179</v>
      </c>
      <c r="I109" s="9" t="s">
        <v>6</v>
      </c>
      <c r="J109" s="9" t="s">
        <v>2</v>
      </c>
      <c r="K109" s="9" t="s">
        <v>3</v>
      </c>
      <c r="L109" s="9" t="s">
        <v>4</v>
      </c>
      <c r="M109" s="9" t="s">
        <v>180</v>
      </c>
    </row>
    <row r="110" spans="1:13" x14ac:dyDescent="0.3">
      <c r="A110" s="2">
        <v>423</v>
      </c>
      <c r="B110" s="2" t="s">
        <v>273</v>
      </c>
      <c r="C110" s="2">
        <v>12</v>
      </c>
      <c r="D110" s="2">
        <v>0</v>
      </c>
      <c r="E110" s="2">
        <v>26</v>
      </c>
      <c r="F110" s="2">
        <v>6</v>
      </c>
      <c r="G110" s="1"/>
      <c r="H110" s="2">
        <v>372</v>
      </c>
      <c r="I110" s="2" t="s">
        <v>92</v>
      </c>
      <c r="J110" s="2">
        <v>72</v>
      </c>
      <c r="K110" s="2">
        <v>4</v>
      </c>
      <c r="L110" s="2">
        <v>36</v>
      </c>
      <c r="M110" s="2">
        <v>-12</v>
      </c>
    </row>
    <row r="111" spans="1:13" x14ac:dyDescent="0.3">
      <c r="A111" s="2">
        <v>685</v>
      </c>
      <c r="B111" s="2" t="s">
        <v>43</v>
      </c>
      <c r="C111" s="2">
        <v>12</v>
      </c>
      <c r="D111" s="2">
        <v>0</v>
      </c>
      <c r="E111" s="2">
        <v>6</v>
      </c>
      <c r="F111" s="2">
        <v>-8</v>
      </c>
      <c r="G111" s="1"/>
      <c r="H111" s="2">
        <v>2233</v>
      </c>
      <c r="I111" s="2" t="s">
        <v>94</v>
      </c>
      <c r="J111" s="2">
        <v>72</v>
      </c>
      <c r="K111" s="2">
        <v>3</v>
      </c>
      <c r="L111" s="2">
        <v>33</v>
      </c>
      <c r="M111" s="2">
        <v>-36</v>
      </c>
    </row>
    <row r="112" spans="1:13" x14ac:dyDescent="0.3">
      <c r="A112" s="2">
        <v>950</v>
      </c>
      <c r="B112" s="2" t="s">
        <v>45</v>
      </c>
      <c r="C112" s="2">
        <v>24</v>
      </c>
      <c r="D112" s="2">
        <v>2</v>
      </c>
      <c r="E112" s="2">
        <v>22</v>
      </c>
      <c r="F112" s="2">
        <v>-5</v>
      </c>
      <c r="G112" s="1"/>
      <c r="H112" s="2">
        <v>2246</v>
      </c>
      <c r="I112" s="2" t="s">
        <v>96</v>
      </c>
      <c r="J112" s="2">
        <v>24</v>
      </c>
      <c r="K112" s="2">
        <v>5</v>
      </c>
      <c r="L112" s="2">
        <v>28</v>
      </c>
      <c r="M112" s="2">
        <v>-17</v>
      </c>
    </row>
    <row r="113" spans="1:13" x14ac:dyDescent="0.3">
      <c r="A113" s="2">
        <v>1689</v>
      </c>
      <c r="B113" s="2" t="s">
        <v>47</v>
      </c>
      <c r="C113" s="2">
        <v>24</v>
      </c>
      <c r="D113" s="2">
        <v>5</v>
      </c>
      <c r="E113" s="2">
        <v>23</v>
      </c>
      <c r="F113" s="2">
        <v>-7</v>
      </c>
      <c r="G113" s="1"/>
      <c r="H113" s="2">
        <v>2405</v>
      </c>
      <c r="I113" s="2" t="s">
        <v>98</v>
      </c>
      <c r="J113" s="2">
        <v>12</v>
      </c>
      <c r="K113" s="2">
        <v>6</v>
      </c>
      <c r="L113" s="2">
        <v>15</v>
      </c>
      <c r="M113" s="2">
        <v>-18</v>
      </c>
    </row>
    <row r="114" spans="1:13" x14ac:dyDescent="0.3">
      <c r="A114" s="2">
        <v>2244</v>
      </c>
      <c r="B114" s="2" t="s">
        <v>234</v>
      </c>
      <c r="C114" s="2">
        <v>12</v>
      </c>
      <c r="D114" s="2">
        <v>5</v>
      </c>
      <c r="E114" s="2">
        <v>21</v>
      </c>
      <c r="F114" s="2">
        <v>3</v>
      </c>
      <c r="G114" s="1"/>
      <c r="H114" s="2">
        <v>2556</v>
      </c>
      <c r="I114" s="2" t="s">
        <v>100</v>
      </c>
      <c r="J114" s="2">
        <v>36</v>
      </c>
      <c r="K114" s="2">
        <v>3</v>
      </c>
      <c r="L114" s="2">
        <v>23</v>
      </c>
      <c r="M114" s="2">
        <v>9</v>
      </c>
    </row>
    <row r="115" spans="1:13" x14ac:dyDescent="0.3">
      <c r="A115" s="2">
        <v>2252</v>
      </c>
      <c r="B115" s="2" t="s">
        <v>49</v>
      </c>
      <c r="C115" s="2">
        <v>36</v>
      </c>
      <c r="D115" s="2">
        <v>4</v>
      </c>
      <c r="E115" s="2">
        <v>35</v>
      </c>
      <c r="F115" s="2">
        <v>-17</v>
      </c>
      <c r="G115" s="1"/>
      <c r="H115" s="2">
        <v>4428</v>
      </c>
      <c r="I115" s="2" t="s">
        <v>250</v>
      </c>
      <c r="J115" s="2">
        <v>12</v>
      </c>
      <c r="K115" s="2">
        <v>5</v>
      </c>
      <c r="L115" s="2">
        <v>23</v>
      </c>
      <c r="M115" s="2">
        <v>3</v>
      </c>
    </row>
    <row r="116" spans="1:13" x14ac:dyDescent="0.3">
      <c r="A116" s="2">
        <v>3261</v>
      </c>
      <c r="B116" s="2" t="s">
        <v>246</v>
      </c>
      <c r="C116" s="2">
        <v>24</v>
      </c>
      <c r="D116" s="2">
        <v>3</v>
      </c>
      <c r="E116" s="2">
        <v>33</v>
      </c>
      <c r="F116" s="2">
        <v>6</v>
      </c>
      <c r="G116" s="1"/>
      <c r="H116" s="9" t="s">
        <v>4</v>
      </c>
      <c r="I116" s="9"/>
      <c r="J116" s="9">
        <f>SUM(J110:J115)</f>
        <v>228</v>
      </c>
      <c r="K116" s="9">
        <f>SUM(K110:K115)</f>
        <v>26</v>
      </c>
      <c r="L116" s="9">
        <f>SUM(L110:L115)</f>
        <v>158</v>
      </c>
      <c r="M116" s="9">
        <f>SUM(M110:M115)</f>
        <v>-71</v>
      </c>
    </row>
    <row r="117" spans="1:13" x14ac:dyDescent="0.3">
      <c r="A117" s="9" t="s">
        <v>4</v>
      </c>
      <c r="B117" s="9"/>
      <c r="C117" s="9">
        <f>SUM(C109:C116)</f>
        <v>192</v>
      </c>
      <c r="D117" s="9">
        <f>SUM(D109:D116)</f>
        <v>20</v>
      </c>
      <c r="E117" s="9">
        <f>SUM(E109:E116)</f>
        <v>205</v>
      </c>
      <c r="F117" s="9">
        <f>SUM(F109:F116)</f>
        <v>-72</v>
      </c>
      <c r="G117" s="1"/>
      <c r="H117" s="1"/>
      <c r="I117" s="1"/>
      <c r="J117" s="1"/>
      <c r="K117" s="1"/>
      <c r="L117" s="1"/>
      <c r="M117" s="1"/>
    </row>
    <row r="118" spans="1:13" x14ac:dyDescent="0.3">
      <c r="A118" s="9"/>
      <c r="B118" s="9"/>
      <c r="C118" s="9"/>
      <c r="D118" s="9"/>
      <c r="E118" s="9"/>
      <c r="F118" s="9"/>
      <c r="G118" s="1"/>
      <c r="H118" s="1"/>
      <c r="I118" s="1"/>
      <c r="J118" s="1"/>
      <c r="K118" s="1"/>
      <c r="L118" s="1"/>
      <c r="M118" s="1"/>
    </row>
    <row r="119" spans="1:13" x14ac:dyDescent="0.3">
      <c r="A119" s="9"/>
      <c r="B119" s="9"/>
      <c r="C119" s="9"/>
      <c r="D119" s="9"/>
      <c r="E119" s="9"/>
      <c r="F119" s="9"/>
      <c r="G119" s="1"/>
      <c r="H119" s="1"/>
      <c r="I119" s="1"/>
      <c r="J119" s="1"/>
      <c r="K119" s="1"/>
      <c r="L119" s="1"/>
      <c r="M119" s="1"/>
    </row>
    <row r="120" spans="1:13" x14ac:dyDescent="0.3">
      <c r="A120" s="9"/>
      <c r="B120" s="9"/>
      <c r="C120" s="9"/>
      <c r="D120" s="9"/>
      <c r="E120" s="9"/>
      <c r="F120" s="9"/>
      <c r="G120" s="1"/>
      <c r="H120" s="1"/>
      <c r="I120" s="1"/>
      <c r="J120" s="1"/>
      <c r="K120" s="1"/>
      <c r="L120" s="1"/>
      <c r="M120" s="1"/>
    </row>
    <row r="121" spans="1:13" x14ac:dyDescent="0.3">
      <c r="A121" s="9"/>
      <c r="B121" s="9"/>
      <c r="C121" s="9"/>
      <c r="D121" s="9"/>
      <c r="E121" s="9"/>
      <c r="F121" s="9"/>
      <c r="G121" s="1"/>
      <c r="H121" s="1"/>
      <c r="I121" s="1"/>
      <c r="J121" s="1"/>
      <c r="K121" s="1"/>
      <c r="L121" s="1"/>
      <c r="M121" s="1"/>
    </row>
    <row r="122" spans="1:13" x14ac:dyDescent="0.3">
      <c r="A122" s="9"/>
      <c r="B122" s="9"/>
      <c r="C122" s="9"/>
      <c r="D122" s="9"/>
      <c r="E122" s="9"/>
      <c r="F122" s="9"/>
      <c r="G122" s="1"/>
      <c r="H122" s="1"/>
      <c r="I122" s="1"/>
      <c r="J122" s="1"/>
      <c r="K122" s="1"/>
      <c r="L122" s="1"/>
      <c r="M122" s="1"/>
    </row>
    <row r="123" spans="1:13" x14ac:dyDescent="0.3">
      <c r="A123" s="9"/>
      <c r="B123" s="9"/>
      <c r="C123" s="9"/>
      <c r="D123" s="9"/>
      <c r="E123" s="9"/>
      <c r="F123" s="9"/>
      <c r="G123" s="1"/>
      <c r="H123" s="1"/>
      <c r="I123" s="1"/>
      <c r="J123" s="1"/>
      <c r="K123" s="1"/>
      <c r="L123" s="1"/>
      <c r="M123" s="1"/>
    </row>
    <row r="124" spans="1:13" x14ac:dyDescent="0.3">
      <c r="A124" s="9"/>
      <c r="B124" s="9"/>
      <c r="C124" s="9"/>
      <c r="D124" s="9"/>
      <c r="E124" s="9"/>
      <c r="F124" s="9"/>
      <c r="G124" s="1"/>
      <c r="H124" s="1"/>
      <c r="I124" s="1"/>
      <c r="J124" s="1"/>
      <c r="K124" s="1"/>
      <c r="L124" s="1"/>
      <c r="M124" s="1"/>
    </row>
    <row r="125" spans="1:13" x14ac:dyDescent="0.3">
      <c r="A125" s="9"/>
      <c r="B125" s="9"/>
      <c r="C125" s="9"/>
      <c r="D125" s="9"/>
      <c r="E125" s="9"/>
      <c r="F125" s="9"/>
      <c r="G125" s="1"/>
      <c r="H125" s="1"/>
      <c r="I125" s="1"/>
      <c r="J125" s="1"/>
      <c r="K125" s="1"/>
      <c r="L125" s="1"/>
      <c r="M125" s="1"/>
    </row>
    <row r="126" spans="1:13" x14ac:dyDescent="0.3">
      <c r="A126" s="9"/>
      <c r="B126" s="9"/>
      <c r="C126" s="9"/>
      <c r="D126" s="9"/>
      <c r="E126" s="9"/>
      <c r="F126" s="1"/>
      <c r="G126" s="1"/>
      <c r="H126" s="1"/>
      <c r="I126" s="1"/>
      <c r="J126" s="1"/>
      <c r="K126" s="1"/>
      <c r="L126" s="1"/>
      <c r="M126" s="1"/>
    </row>
    <row r="127" spans="1:13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4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4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4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4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4" x14ac:dyDescent="0.3">
      <c r="A133" s="9" t="s">
        <v>212</v>
      </c>
      <c r="B133" s="9" t="s">
        <v>213</v>
      </c>
      <c r="C133" s="9" t="s">
        <v>1</v>
      </c>
      <c r="D133" s="9"/>
      <c r="E133" s="10">
        <f>E142/C142</f>
        <v>1.1666666666666667</v>
      </c>
      <c r="F133" s="10"/>
      <c r="G133" s="1"/>
      <c r="H133" s="9" t="s">
        <v>214</v>
      </c>
      <c r="I133" s="9" t="s">
        <v>215</v>
      </c>
      <c r="J133" s="9" t="s">
        <v>39</v>
      </c>
      <c r="K133" s="9"/>
      <c r="L133" s="10">
        <f>L146/J146</f>
        <v>0.67333333333333334</v>
      </c>
      <c r="M133" s="9"/>
    </row>
    <row r="134" spans="1:14" x14ac:dyDescent="0.3">
      <c r="A134" s="1"/>
      <c r="B134" s="1"/>
      <c r="C134" s="1"/>
      <c r="D134" s="1"/>
      <c r="E134" s="1"/>
      <c r="F134" s="1"/>
      <c r="G134" s="9"/>
      <c r="H134" s="1"/>
      <c r="I134" s="1"/>
      <c r="J134" s="1"/>
      <c r="K134" s="1"/>
      <c r="L134" s="1"/>
      <c r="M134" s="1"/>
      <c r="N134" s="9"/>
    </row>
    <row r="135" spans="1:14" x14ac:dyDescent="0.3">
      <c r="A135" s="9" t="s">
        <v>179</v>
      </c>
      <c r="B135" s="9" t="s">
        <v>6</v>
      </c>
      <c r="C135" s="9" t="s">
        <v>2</v>
      </c>
      <c r="D135" s="9" t="s">
        <v>3</v>
      </c>
      <c r="E135" s="9" t="s">
        <v>4</v>
      </c>
      <c r="F135" s="9" t="s">
        <v>180</v>
      </c>
      <c r="G135" s="1"/>
      <c r="H135" s="9" t="s">
        <v>179</v>
      </c>
      <c r="I135" s="9" t="s">
        <v>6</v>
      </c>
      <c r="J135" s="9" t="s">
        <v>2</v>
      </c>
      <c r="K135" s="9" t="s">
        <v>3</v>
      </c>
      <c r="L135" s="9" t="s">
        <v>4</v>
      </c>
      <c r="M135" s="9" t="s">
        <v>180</v>
      </c>
    </row>
    <row r="136" spans="1:14" x14ac:dyDescent="0.3">
      <c r="A136" s="2">
        <v>515</v>
      </c>
      <c r="B136" s="2" t="s">
        <v>106</v>
      </c>
      <c r="C136" s="2">
        <v>12</v>
      </c>
      <c r="D136" s="2">
        <v>0</v>
      </c>
      <c r="E136" s="2">
        <v>5</v>
      </c>
      <c r="F136" s="2">
        <v>-1</v>
      </c>
      <c r="G136" s="9"/>
      <c r="H136" s="2">
        <v>408</v>
      </c>
      <c r="I136" s="2" t="s">
        <v>241</v>
      </c>
      <c r="J136" s="2">
        <v>24</v>
      </c>
      <c r="K136" s="2">
        <v>4</v>
      </c>
      <c r="L136" s="2">
        <v>30</v>
      </c>
      <c r="M136" s="2">
        <v>-9</v>
      </c>
      <c r="N136" s="9"/>
    </row>
    <row r="137" spans="1:14" x14ac:dyDescent="0.3">
      <c r="A137" s="2">
        <v>582</v>
      </c>
      <c r="B137" s="2" t="s">
        <v>236</v>
      </c>
      <c r="C137" s="2">
        <v>12</v>
      </c>
      <c r="D137" s="2">
        <v>2</v>
      </c>
      <c r="E137" s="2">
        <v>15</v>
      </c>
      <c r="F137" s="2">
        <v>-13</v>
      </c>
      <c r="G137" s="1"/>
      <c r="H137" s="2">
        <v>1463</v>
      </c>
      <c r="I137" s="2" t="s">
        <v>93</v>
      </c>
      <c r="J137" s="2">
        <v>12</v>
      </c>
      <c r="K137" s="2">
        <v>0</v>
      </c>
      <c r="L137" s="2">
        <v>1</v>
      </c>
      <c r="M137" s="2">
        <v>-8</v>
      </c>
    </row>
    <row r="138" spans="1:14" x14ac:dyDescent="0.3">
      <c r="A138" s="2">
        <v>2185</v>
      </c>
      <c r="B138" s="2" t="s">
        <v>237</v>
      </c>
      <c r="C138" s="2">
        <v>12</v>
      </c>
      <c r="D138" s="2">
        <v>0</v>
      </c>
      <c r="E138" s="2">
        <v>16</v>
      </c>
      <c r="F138" s="2">
        <v>-19</v>
      </c>
      <c r="G138" s="1"/>
      <c r="H138" s="2">
        <v>2243</v>
      </c>
      <c r="I138" s="2" t="s">
        <v>95</v>
      </c>
      <c r="J138" s="2">
        <v>36</v>
      </c>
      <c r="K138" s="2">
        <v>0</v>
      </c>
      <c r="L138" s="2">
        <v>9</v>
      </c>
      <c r="M138" s="2">
        <v>-18</v>
      </c>
    </row>
    <row r="139" spans="1:14" x14ac:dyDescent="0.3">
      <c r="A139" s="2">
        <v>2264</v>
      </c>
      <c r="B139" s="2" t="s">
        <v>247</v>
      </c>
      <c r="C139" s="2">
        <v>12</v>
      </c>
      <c r="D139" s="2">
        <v>1</v>
      </c>
      <c r="E139" s="2">
        <v>20</v>
      </c>
      <c r="F139" s="2">
        <v>-2</v>
      </c>
      <c r="G139" s="1"/>
      <c r="H139" s="2">
        <v>2261</v>
      </c>
      <c r="I139" s="2" t="s">
        <v>97</v>
      </c>
      <c r="J139" s="2">
        <v>24</v>
      </c>
      <c r="K139" s="2">
        <v>0</v>
      </c>
      <c r="L139" s="2">
        <v>21</v>
      </c>
      <c r="M139" s="2">
        <v>2</v>
      </c>
    </row>
    <row r="140" spans="1:14" x14ac:dyDescent="0.3">
      <c r="A140" s="2">
        <v>2418</v>
      </c>
      <c r="B140" s="2" t="s">
        <v>107</v>
      </c>
      <c r="C140" s="2">
        <v>12</v>
      </c>
      <c r="D140" s="2">
        <v>3</v>
      </c>
      <c r="E140" s="2">
        <v>10</v>
      </c>
      <c r="F140" s="2">
        <v>-8</v>
      </c>
      <c r="G140" s="1"/>
      <c r="H140" s="2">
        <v>2300</v>
      </c>
      <c r="I140" s="2" t="s">
        <v>99</v>
      </c>
      <c r="J140" s="2">
        <v>48</v>
      </c>
      <c r="K140" s="2">
        <v>6</v>
      </c>
      <c r="L140" s="2">
        <v>41</v>
      </c>
      <c r="M140" s="2">
        <v>0</v>
      </c>
    </row>
    <row r="141" spans="1:14" x14ac:dyDescent="0.3">
      <c r="A141" s="2">
        <v>3228</v>
      </c>
      <c r="B141" s="2" t="s">
        <v>251</v>
      </c>
      <c r="C141" s="2">
        <v>24</v>
      </c>
      <c r="D141" s="2">
        <v>1</v>
      </c>
      <c r="E141" s="2">
        <v>32</v>
      </c>
      <c r="F141" s="2">
        <v>-18</v>
      </c>
      <c r="G141" s="1"/>
      <c r="H141" s="2">
        <v>2436</v>
      </c>
      <c r="I141" s="2" t="s">
        <v>101</v>
      </c>
      <c r="J141" s="2">
        <v>96</v>
      </c>
      <c r="K141" s="2">
        <v>4</v>
      </c>
      <c r="L141" s="2">
        <v>65</v>
      </c>
      <c r="M141" s="2">
        <v>-26</v>
      </c>
    </row>
    <row r="142" spans="1:14" x14ac:dyDescent="0.3">
      <c r="A142" s="9" t="s">
        <v>4</v>
      </c>
      <c r="B142" s="9"/>
      <c r="C142" s="9">
        <f>SUM(C136:C141)</f>
        <v>84</v>
      </c>
      <c r="D142" s="9">
        <f>SUM(D136:D141)</f>
        <v>7</v>
      </c>
      <c r="E142" s="9">
        <f>SUM(E136:E141)</f>
        <v>98</v>
      </c>
      <c r="F142" s="9">
        <f>SUM(F136:F141)</f>
        <v>-61</v>
      </c>
      <c r="G142" s="1"/>
      <c r="H142" s="2">
        <v>3605</v>
      </c>
      <c r="I142" s="2" t="s">
        <v>102</v>
      </c>
      <c r="J142" s="2">
        <v>12</v>
      </c>
      <c r="K142" s="2">
        <v>2</v>
      </c>
      <c r="L142" s="2">
        <v>7</v>
      </c>
      <c r="M142" s="2">
        <v>-8</v>
      </c>
    </row>
    <row r="143" spans="1:14" x14ac:dyDescent="0.3">
      <c r="A143" s="1"/>
      <c r="B143" s="1"/>
      <c r="C143" s="1"/>
      <c r="D143" s="1"/>
      <c r="E143" s="1"/>
      <c r="F143" s="1"/>
      <c r="G143" s="1"/>
      <c r="H143" s="2">
        <v>3881</v>
      </c>
      <c r="I143" s="2" t="s">
        <v>103</v>
      </c>
      <c r="J143" s="2">
        <v>12</v>
      </c>
      <c r="K143" s="2">
        <v>0</v>
      </c>
      <c r="L143" s="2">
        <v>4</v>
      </c>
      <c r="M143" s="2">
        <v>-16</v>
      </c>
    </row>
    <row r="144" spans="1:14" x14ac:dyDescent="0.3">
      <c r="A144" s="1"/>
      <c r="B144" s="1"/>
      <c r="C144" s="1"/>
      <c r="D144" s="1"/>
      <c r="E144" s="1"/>
      <c r="F144" s="1"/>
      <c r="G144" s="1"/>
      <c r="H144" s="2">
        <v>4035</v>
      </c>
      <c r="I144" s="2" t="s">
        <v>104</v>
      </c>
      <c r="J144" s="2">
        <v>24</v>
      </c>
      <c r="K144" s="2">
        <v>1</v>
      </c>
      <c r="L144" s="2">
        <v>14</v>
      </c>
      <c r="M144" s="2">
        <v>-10</v>
      </c>
    </row>
    <row r="145" spans="1:13" x14ac:dyDescent="0.3">
      <c r="A145" s="9" t="s">
        <v>216</v>
      </c>
      <c r="B145" s="9" t="s">
        <v>112</v>
      </c>
      <c r="C145" s="9" t="s">
        <v>51</v>
      </c>
      <c r="D145" s="9"/>
      <c r="E145" s="10">
        <f>E153/C153</f>
        <v>0.63636363636363635</v>
      </c>
      <c r="F145" s="10"/>
      <c r="G145" s="1"/>
      <c r="H145" s="2">
        <v>4086</v>
      </c>
      <c r="I145" s="2" t="s">
        <v>105</v>
      </c>
      <c r="J145" s="2">
        <v>12</v>
      </c>
      <c r="K145" s="2">
        <v>0</v>
      </c>
      <c r="L145" s="2">
        <v>10</v>
      </c>
      <c r="M145" s="2">
        <v>-1</v>
      </c>
    </row>
    <row r="146" spans="1:13" x14ac:dyDescent="0.3">
      <c r="A146" s="1"/>
      <c r="B146" s="1"/>
      <c r="C146" s="1"/>
      <c r="D146" s="1"/>
      <c r="E146" s="1"/>
      <c r="F146" s="1"/>
      <c r="G146" s="1"/>
      <c r="H146" s="9" t="s">
        <v>4</v>
      </c>
      <c r="I146" s="9"/>
      <c r="J146" s="9">
        <f>SUM(J136:J145)</f>
        <v>300</v>
      </c>
      <c r="K146" s="9">
        <f>SUM(K136:K145)</f>
        <v>17</v>
      </c>
      <c r="L146" s="9">
        <f>SUM(L136:L145)</f>
        <v>202</v>
      </c>
      <c r="M146" s="9">
        <f>SUM(M136:M145)</f>
        <v>-94</v>
      </c>
    </row>
    <row r="147" spans="1:13" x14ac:dyDescent="0.3">
      <c r="A147" s="9" t="s">
        <v>179</v>
      </c>
      <c r="B147" s="9" t="s">
        <v>6</v>
      </c>
      <c r="C147" s="9" t="s">
        <v>2</v>
      </c>
      <c r="D147" s="9" t="s">
        <v>3</v>
      </c>
      <c r="E147" s="9" t="s">
        <v>4</v>
      </c>
      <c r="F147" s="9" t="s">
        <v>180</v>
      </c>
      <c r="G147" s="1"/>
      <c r="H147" s="1"/>
      <c r="I147" s="1"/>
      <c r="J147" s="1"/>
      <c r="K147" s="1"/>
      <c r="L147" s="1"/>
      <c r="M147" s="1"/>
    </row>
    <row r="148" spans="1:13" x14ac:dyDescent="0.3">
      <c r="A148" s="2">
        <v>336</v>
      </c>
      <c r="B148" s="2" t="s">
        <v>115</v>
      </c>
      <c r="C148" s="2">
        <v>24</v>
      </c>
      <c r="D148" s="2">
        <v>2</v>
      </c>
      <c r="E148" s="2">
        <v>17</v>
      </c>
      <c r="F148" s="2">
        <v>-10</v>
      </c>
      <c r="G148" s="1"/>
      <c r="H148" s="1"/>
      <c r="I148" s="1"/>
      <c r="J148" s="1"/>
      <c r="K148" s="1"/>
      <c r="L148" s="1"/>
      <c r="M148" s="1"/>
    </row>
    <row r="149" spans="1:13" x14ac:dyDescent="0.3">
      <c r="A149" s="2">
        <v>763</v>
      </c>
      <c r="B149" s="2" t="s">
        <v>265</v>
      </c>
      <c r="C149" s="2">
        <v>12</v>
      </c>
      <c r="D149" s="2">
        <v>4</v>
      </c>
      <c r="E149" s="2">
        <v>17</v>
      </c>
      <c r="F149" s="2">
        <v>-11</v>
      </c>
      <c r="G149" s="1"/>
      <c r="H149" s="9" t="s">
        <v>217</v>
      </c>
      <c r="I149" s="9" t="s">
        <v>218</v>
      </c>
      <c r="J149" s="9" t="s">
        <v>50</v>
      </c>
      <c r="K149" s="9"/>
      <c r="L149" s="10">
        <f>L159/J159</f>
        <v>0.74561403508771928</v>
      </c>
      <c r="M149" s="1"/>
    </row>
    <row r="150" spans="1:13" x14ac:dyDescent="0.3">
      <c r="A150" s="2">
        <v>859</v>
      </c>
      <c r="B150" s="2" t="s">
        <v>117</v>
      </c>
      <c r="C150" s="2">
        <v>24</v>
      </c>
      <c r="D150" s="2">
        <v>2</v>
      </c>
      <c r="E150" s="2">
        <v>9</v>
      </c>
      <c r="F150" s="2">
        <v>-30</v>
      </c>
      <c r="G150" s="1"/>
      <c r="H150" s="1"/>
      <c r="I150" s="1"/>
      <c r="J150" s="1"/>
      <c r="K150" s="1"/>
      <c r="L150" s="1"/>
      <c r="M150" s="1"/>
    </row>
    <row r="151" spans="1:13" x14ac:dyDescent="0.3">
      <c r="A151" s="2">
        <v>2178</v>
      </c>
      <c r="B151" s="2" t="s">
        <v>118</v>
      </c>
      <c r="C151" s="2">
        <v>60</v>
      </c>
      <c r="D151" s="2">
        <v>6</v>
      </c>
      <c r="E151" s="2">
        <v>32</v>
      </c>
      <c r="F151" s="2">
        <v>-8</v>
      </c>
      <c r="G151" s="1"/>
      <c r="H151" s="9" t="s">
        <v>179</v>
      </c>
      <c r="I151" s="9" t="s">
        <v>6</v>
      </c>
      <c r="J151" s="9" t="s">
        <v>2</v>
      </c>
      <c r="K151" s="9" t="s">
        <v>3</v>
      </c>
      <c r="L151" s="9" t="s">
        <v>4</v>
      </c>
      <c r="M151" s="9" t="s">
        <v>180</v>
      </c>
    </row>
    <row r="152" spans="1:13" x14ac:dyDescent="0.3">
      <c r="A152" s="2">
        <v>2275</v>
      </c>
      <c r="B152" s="2" t="s">
        <v>172</v>
      </c>
      <c r="C152" s="2">
        <v>12</v>
      </c>
      <c r="D152" s="2">
        <v>0</v>
      </c>
      <c r="E152" s="2">
        <v>9</v>
      </c>
      <c r="F152" s="2">
        <v>-17</v>
      </c>
      <c r="G152" s="1"/>
      <c r="H152" s="2">
        <v>691</v>
      </c>
      <c r="I152" s="2" t="s">
        <v>108</v>
      </c>
      <c r="J152" s="2">
        <v>48</v>
      </c>
      <c r="K152" s="2">
        <v>1</v>
      </c>
      <c r="L152" s="2">
        <v>34</v>
      </c>
      <c r="M152" s="2">
        <v>-32</v>
      </c>
    </row>
    <row r="153" spans="1:13" x14ac:dyDescent="0.3">
      <c r="A153" s="9" t="s">
        <v>4</v>
      </c>
      <c r="B153" s="9"/>
      <c r="C153" s="9">
        <f>SUM(C148:C152)</f>
        <v>132</v>
      </c>
      <c r="D153" s="9">
        <f>SUM(D148:D152)</f>
        <v>14</v>
      </c>
      <c r="E153" s="9">
        <f>SUM(E148:E152)</f>
        <v>84</v>
      </c>
      <c r="F153" s="9">
        <f>SUM(F148:F152)</f>
        <v>-76</v>
      </c>
      <c r="G153" s="1"/>
      <c r="H153" s="2">
        <v>767</v>
      </c>
      <c r="I153" s="2" t="s">
        <v>109</v>
      </c>
      <c r="J153" s="2">
        <v>24</v>
      </c>
      <c r="K153" s="2">
        <v>5</v>
      </c>
      <c r="L153" s="2">
        <v>22</v>
      </c>
      <c r="M153" s="2">
        <v>-9</v>
      </c>
    </row>
    <row r="154" spans="1:13" x14ac:dyDescent="0.3">
      <c r="A154" s="1"/>
      <c r="B154" s="1"/>
      <c r="C154" s="1"/>
      <c r="D154" s="1"/>
      <c r="E154" s="1"/>
      <c r="F154" s="1"/>
      <c r="G154" s="1"/>
      <c r="H154" s="2">
        <v>1291</v>
      </c>
      <c r="I154" s="2" t="s">
        <v>110</v>
      </c>
      <c r="J154" s="2">
        <v>36</v>
      </c>
      <c r="K154" s="2">
        <v>3</v>
      </c>
      <c r="L154" s="2">
        <v>27</v>
      </c>
      <c r="M154" s="2">
        <v>-11</v>
      </c>
    </row>
    <row r="155" spans="1:13" x14ac:dyDescent="0.3">
      <c r="A155" s="1"/>
      <c r="B155" s="1"/>
      <c r="C155" s="1"/>
      <c r="D155" s="1"/>
      <c r="E155" s="1"/>
      <c r="F155" s="1"/>
      <c r="G155" s="1"/>
      <c r="H155" s="2">
        <v>1292</v>
      </c>
      <c r="I155" s="2" t="s">
        <v>111</v>
      </c>
      <c r="J155" s="2">
        <v>12</v>
      </c>
      <c r="K155" s="2">
        <v>0</v>
      </c>
      <c r="L155" s="2">
        <v>5</v>
      </c>
      <c r="M155" s="2">
        <v>-5</v>
      </c>
    </row>
    <row r="156" spans="1:13" x14ac:dyDescent="0.3">
      <c r="A156" s="9" t="s">
        <v>219</v>
      </c>
      <c r="B156" s="9" t="s">
        <v>220</v>
      </c>
      <c r="C156" s="9" t="s">
        <v>39</v>
      </c>
      <c r="D156" s="9"/>
      <c r="E156" s="10">
        <f>E165/C165</f>
        <v>1.0233333333333334</v>
      </c>
      <c r="F156" s="10"/>
      <c r="G156" s="1"/>
      <c r="H156" s="2">
        <v>1391</v>
      </c>
      <c r="I156" s="2" t="s">
        <v>113</v>
      </c>
      <c r="J156" s="2">
        <v>36</v>
      </c>
      <c r="K156" s="2">
        <v>2</v>
      </c>
      <c r="L156" s="2">
        <v>14</v>
      </c>
      <c r="M156" s="2">
        <v>-16</v>
      </c>
    </row>
    <row r="157" spans="1:13" x14ac:dyDescent="0.3">
      <c r="A157" s="1"/>
      <c r="B157" s="1"/>
      <c r="C157" s="1"/>
      <c r="D157" s="1"/>
      <c r="E157" s="1"/>
      <c r="F157" s="1"/>
      <c r="G157" s="1"/>
      <c r="H157" s="2">
        <v>3025</v>
      </c>
      <c r="I157" s="2" t="s">
        <v>221</v>
      </c>
      <c r="J157" s="2">
        <v>24</v>
      </c>
      <c r="K157" s="2">
        <v>0</v>
      </c>
      <c r="L157" s="2">
        <v>37</v>
      </c>
      <c r="M157" s="2">
        <v>28</v>
      </c>
    </row>
    <row r="158" spans="1:13" x14ac:dyDescent="0.3">
      <c r="A158" s="9" t="s">
        <v>179</v>
      </c>
      <c r="B158" s="9" t="s">
        <v>6</v>
      </c>
      <c r="C158" s="9" t="s">
        <v>2</v>
      </c>
      <c r="D158" s="9" t="s">
        <v>3</v>
      </c>
      <c r="E158" s="9" t="s">
        <v>4</v>
      </c>
      <c r="F158" s="9" t="s">
        <v>180</v>
      </c>
      <c r="G158" s="1"/>
      <c r="H158" s="2">
        <v>3615</v>
      </c>
      <c r="I158" s="2" t="s">
        <v>114</v>
      </c>
      <c r="J158" s="2">
        <v>48</v>
      </c>
      <c r="K158" s="2">
        <v>7</v>
      </c>
      <c r="L158" s="2">
        <v>31</v>
      </c>
      <c r="M158" s="2">
        <v>-19</v>
      </c>
    </row>
    <row r="159" spans="1:13" x14ac:dyDescent="0.3">
      <c r="A159" s="2">
        <v>141</v>
      </c>
      <c r="B159" s="2" t="s">
        <v>123</v>
      </c>
      <c r="C159" s="2">
        <v>12</v>
      </c>
      <c r="D159" s="2">
        <v>0</v>
      </c>
      <c r="E159" s="2">
        <v>3</v>
      </c>
      <c r="F159" s="2">
        <v>-12</v>
      </c>
      <c r="G159" s="1"/>
      <c r="H159" s="9" t="s">
        <v>4</v>
      </c>
      <c r="I159" s="9"/>
      <c r="J159" s="9">
        <f>SUM(J152:J158)</f>
        <v>228</v>
      </c>
      <c r="K159" s="9">
        <f>SUM(K152:K158)</f>
        <v>18</v>
      </c>
      <c r="L159" s="9">
        <f>SUM(L152:L158)</f>
        <v>170</v>
      </c>
      <c r="M159" s="9">
        <f>SUM(M152:M158)</f>
        <v>-64</v>
      </c>
    </row>
    <row r="160" spans="1:13" x14ac:dyDescent="0.3">
      <c r="A160" s="2">
        <v>190</v>
      </c>
      <c r="B160" s="2" t="s">
        <v>266</v>
      </c>
      <c r="C160" s="2">
        <v>60</v>
      </c>
      <c r="D160" s="2">
        <v>11</v>
      </c>
      <c r="E160" s="2">
        <v>132</v>
      </c>
      <c r="F160" s="2">
        <v>75</v>
      </c>
      <c r="G160" s="1"/>
      <c r="H160" s="1"/>
      <c r="I160" s="1"/>
      <c r="J160" s="1"/>
      <c r="K160" s="1"/>
      <c r="L160" s="1"/>
      <c r="M160" s="1"/>
    </row>
    <row r="161" spans="1:13" x14ac:dyDescent="0.3">
      <c r="A161" s="2">
        <v>811</v>
      </c>
      <c r="B161" s="2" t="s">
        <v>222</v>
      </c>
      <c r="C161" s="2">
        <v>12</v>
      </c>
      <c r="D161" s="2">
        <v>0</v>
      </c>
      <c r="E161" s="2">
        <v>21</v>
      </c>
      <c r="F161" s="2">
        <v>-26</v>
      </c>
      <c r="G161" s="1"/>
      <c r="H161" s="1"/>
      <c r="I161" s="1"/>
      <c r="J161" s="1"/>
      <c r="K161" s="1"/>
      <c r="L161" s="1"/>
      <c r="M161" s="1"/>
    </row>
    <row r="162" spans="1:13" x14ac:dyDescent="0.3">
      <c r="A162" s="2">
        <v>2223</v>
      </c>
      <c r="B162" s="2" t="s">
        <v>124</v>
      </c>
      <c r="C162" s="2">
        <v>48</v>
      </c>
      <c r="D162" s="2">
        <v>2</v>
      </c>
      <c r="E162" s="2">
        <v>39</v>
      </c>
      <c r="F162" s="2">
        <v>-32</v>
      </c>
      <c r="G162" s="1"/>
      <c r="H162" s="9" t="s">
        <v>223</v>
      </c>
      <c r="I162" s="9" t="s">
        <v>224</v>
      </c>
      <c r="J162" s="9" t="s">
        <v>116</v>
      </c>
      <c r="K162" s="9"/>
      <c r="L162" s="10">
        <f>L172/J172</f>
        <v>1.0888888888888888</v>
      </c>
      <c r="M162" s="1"/>
    </row>
    <row r="163" spans="1:13" x14ac:dyDescent="0.3">
      <c r="A163" s="2">
        <v>2370</v>
      </c>
      <c r="B163" s="2" t="s">
        <v>125</v>
      </c>
      <c r="C163" s="2">
        <v>96</v>
      </c>
      <c r="D163" s="2">
        <v>7</v>
      </c>
      <c r="E163" s="2">
        <v>68</v>
      </c>
      <c r="F163" s="2">
        <v>-29</v>
      </c>
      <c r="G163" s="1"/>
      <c r="H163" s="1"/>
      <c r="I163" s="1"/>
      <c r="J163" s="1"/>
      <c r="K163" s="1"/>
      <c r="L163" s="1"/>
      <c r="M163" s="1"/>
    </row>
    <row r="164" spans="1:13" x14ac:dyDescent="0.3">
      <c r="A164" s="2">
        <v>2374</v>
      </c>
      <c r="B164" s="2" t="s">
        <v>126</v>
      </c>
      <c r="C164" s="2">
        <v>72</v>
      </c>
      <c r="D164" s="2">
        <v>6</v>
      </c>
      <c r="E164" s="2">
        <v>44</v>
      </c>
      <c r="F164" s="2">
        <v>-48</v>
      </c>
      <c r="G164" s="1"/>
      <c r="H164" s="9" t="s">
        <v>179</v>
      </c>
      <c r="I164" s="9" t="s">
        <v>6</v>
      </c>
      <c r="J164" s="9" t="s">
        <v>2</v>
      </c>
      <c r="K164" s="9" t="s">
        <v>3</v>
      </c>
      <c r="L164" s="9" t="s">
        <v>4</v>
      </c>
      <c r="M164" s="9" t="s">
        <v>180</v>
      </c>
    </row>
    <row r="165" spans="1:13" x14ac:dyDescent="0.3">
      <c r="A165" s="9" t="s">
        <v>4</v>
      </c>
      <c r="B165" s="9"/>
      <c r="C165" s="9">
        <f>SUM(C159:C164)</f>
        <v>300</v>
      </c>
      <c r="D165" s="9">
        <f>SUM(D159:D164)</f>
        <v>26</v>
      </c>
      <c r="E165" s="9">
        <f>SUM(E159:E164)</f>
        <v>307</v>
      </c>
      <c r="F165" s="9">
        <f>SUM(F159:F164)</f>
        <v>-72</v>
      </c>
      <c r="G165" s="1"/>
      <c r="H165" s="2">
        <v>376</v>
      </c>
      <c r="I165" s="2" t="s">
        <v>119</v>
      </c>
      <c r="J165" s="2">
        <v>48</v>
      </c>
      <c r="K165" s="2">
        <v>9</v>
      </c>
      <c r="L165" s="2">
        <v>42</v>
      </c>
      <c r="M165" s="2">
        <v>-8</v>
      </c>
    </row>
    <row r="166" spans="1:13" x14ac:dyDescent="0.3">
      <c r="A166" s="1"/>
      <c r="B166" s="1"/>
      <c r="C166" s="1"/>
      <c r="D166" s="1"/>
      <c r="E166" s="1"/>
      <c r="F166" s="1"/>
      <c r="G166" s="1"/>
      <c r="H166" s="2">
        <v>979</v>
      </c>
      <c r="I166" s="2" t="s">
        <v>120</v>
      </c>
      <c r="J166" s="2">
        <v>12</v>
      </c>
      <c r="K166" s="2">
        <v>5</v>
      </c>
      <c r="L166" s="2">
        <v>13</v>
      </c>
      <c r="M166" s="2">
        <v>-6</v>
      </c>
    </row>
    <row r="167" spans="1:13" x14ac:dyDescent="0.3">
      <c r="A167" s="1"/>
      <c r="B167" s="1"/>
      <c r="C167" s="1"/>
      <c r="D167" s="1"/>
      <c r="E167" s="1"/>
      <c r="F167" s="1"/>
      <c r="G167" s="1"/>
      <c r="H167" s="2">
        <v>2163</v>
      </c>
      <c r="I167" s="2" t="s">
        <v>269</v>
      </c>
      <c r="J167" s="2">
        <v>36</v>
      </c>
      <c r="K167" s="2">
        <v>4</v>
      </c>
      <c r="L167" s="2">
        <v>49</v>
      </c>
      <c r="M167" s="2">
        <v>2</v>
      </c>
    </row>
    <row r="168" spans="1:13" x14ac:dyDescent="0.3">
      <c r="A168" s="9" t="s">
        <v>225</v>
      </c>
      <c r="B168" s="9" t="s">
        <v>226</v>
      </c>
      <c r="C168" s="9" t="s">
        <v>0</v>
      </c>
      <c r="D168" s="9"/>
      <c r="E168" s="10">
        <f>E177/C177</f>
        <v>0.98484848484848486</v>
      </c>
      <c r="F168" s="10"/>
      <c r="G168" s="1"/>
      <c r="H168" s="2">
        <v>2166</v>
      </c>
      <c r="I168" s="2" t="s">
        <v>121</v>
      </c>
      <c r="J168" s="2">
        <v>12</v>
      </c>
      <c r="K168" s="2">
        <v>1</v>
      </c>
      <c r="L168" s="2">
        <v>11</v>
      </c>
      <c r="M168" s="2">
        <v>-11</v>
      </c>
    </row>
    <row r="169" spans="1:13" x14ac:dyDescent="0.3">
      <c r="A169" s="1"/>
      <c r="B169" s="1"/>
      <c r="C169" s="1"/>
      <c r="D169" s="1"/>
      <c r="E169" s="1"/>
      <c r="F169" s="1"/>
      <c r="G169" s="1"/>
      <c r="H169" s="2">
        <v>3506</v>
      </c>
      <c r="I169" s="2" t="s">
        <v>122</v>
      </c>
      <c r="J169" s="2">
        <v>24</v>
      </c>
      <c r="K169" s="2">
        <v>4</v>
      </c>
      <c r="L169" s="2">
        <v>20</v>
      </c>
      <c r="M169" s="2">
        <v>-3</v>
      </c>
    </row>
    <row r="170" spans="1:13" x14ac:dyDescent="0.3">
      <c r="A170" s="9" t="s">
        <v>179</v>
      </c>
      <c r="B170" s="9" t="s">
        <v>6</v>
      </c>
      <c r="C170" s="9" t="s">
        <v>2</v>
      </c>
      <c r="D170" s="9" t="s">
        <v>3</v>
      </c>
      <c r="E170" s="9" t="s">
        <v>4</v>
      </c>
      <c r="F170" s="9" t="s">
        <v>180</v>
      </c>
      <c r="G170" s="1"/>
      <c r="H170" s="2">
        <v>3614</v>
      </c>
      <c r="I170" s="2" t="s">
        <v>274</v>
      </c>
      <c r="J170" s="2">
        <v>24</v>
      </c>
      <c r="K170" s="2">
        <v>3</v>
      </c>
      <c r="L170" s="2">
        <v>26</v>
      </c>
      <c r="M170" s="2">
        <v>-4</v>
      </c>
    </row>
    <row r="171" spans="1:13" x14ac:dyDescent="0.3">
      <c r="A171" s="2">
        <v>1161</v>
      </c>
      <c r="B171" s="2" t="s">
        <v>132</v>
      </c>
      <c r="C171" s="2">
        <v>48</v>
      </c>
      <c r="D171" s="2">
        <v>4</v>
      </c>
      <c r="E171" s="2">
        <v>39</v>
      </c>
      <c r="F171" s="2">
        <v>-11</v>
      </c>
      <c r="G171" s="1"/>
      <c r="H171" s="2">
        <v>3974</v>
      </c>
      <c r="I171" s="2" t="s">
        <v>242</v>
      </c>
      <c r="J171" s="2">
        <v>24</v>
      </c>
      <c r="K171" s="2">
        <v>6</v>
      </c>
      <c r="L171" s="2">
        <v>35</v>
      </c>
      <c r="M171" s="2">
        <v>-7</v>
      </c>
    </row>
    <row r="172" spans="1:13" x14ac:dyDescent="0.3">
      <c r="A172" s="2">
        <v>1224</v>
      </c>
      <c r="B172" s="2" t="s">
        <v>133</v>
      </c>
      <c r="C172" s="2">
        <v>24</v>
      </c>
      <c r="D172" s="2">
        <v>3</v>
      </c>
      <c r="E172" s="2">
        <v>9</v>
      </c>
      <c r="F172" s="2">
        <v>-24</v>
      </c>
      <c r="G172" s="1"/>
      <c r="H172" s="1" t="s">
        <v>4</v>
      </c>
      <c r="I172" s="1"/>
      <c r="J172" s="9">
        <f>SUM(J165:J171)</f>
        <v>180</v>
      </c>
      <c r="K172" s="9">
        <f>SUM(K165:K171)</f>
        <v>32</v>
      </c>
      <c r="L172" s="9">
        <f>SUM(L165:L171)</f>
        <v>196</v>
      </c>
      <c r="M172" s="9">
        <f>SUM(M165:M171)</f>
        <v>-37</v>
      </c>
    </row>
    <row r="173" spans="1:13" x14ac:dyDescent="0.3">
      <c r="A173" s="2">
        <v>1325</v>
      </c>
      <c r="B173" s="2" t="s">
        <v>227</v>
      </c>
      <c r="C173" s="2">
        <v>12</v>
      </c>
      <c r="D173" s="2">
        <v>1</v>
      </c>
      <c r="E173" s="2">
        <v>18</v>
      </c>
      <c r="F173" s="2">
        <v>0</v>
      </c>
      <c r="G173" s="1"/>
      <c r="H173" s="1"/>
      <c r="I173" s="1"/>
      <c r="J173" s="1"/>
      <c r="K173" s="1"/>
      <c r="L173" s="1"/>
      <c r="M173" s="1"/>
    </row>
    <row r="174" spans="1:13" x14ac:dyDescent="0.3">
      <c r="A174" s="2">
        <v>2222</v>
      </c>
      <c r="B174" s="2" t="s">
        <v>267</v>
      </c>
      <c r="C174" s="2">
        <v>12</v>
      </c>
      <c r="D174" s="2">
        <v>4</v>
      </c>
      <c r="E174" s="2">
        <v>17</v>
      </c>
      <c r="F174" s="2">
        <v>2</v>
      </c>
      <c r="G174" s="1"/>
      <c r="H174" s="1"/>
      <c r="I174" s="1"/>
      <c r="J174" s="1"/>
      <c r="K174" s="1"/>
      <c r="L174" s="1"/>
      <c r="M174" s="1"/>
    </row>
    <row r="175" spans="1:13" x14ac:dyDescent="0.3">
      <c r="A175" s="2">
        <v>2289</v>
      </c>
      <c r="B175" s="2" t="s">
        <v>134</v>
      </c>
      <c r="C175" s="2">
        <v>12</v>
      </c>
      <c r="D175" s="2">
        <v>0</v>
      </c>
      <c r="E175" s="2">
        <v>5</v>
      </c>
      <c r="F175" s="2">
        <v>4</v>
      </c>
      <c r="G175" s="1"/>
      <c r="H175" s="9" t="s">
        <v>228</v>
      </c>
      <c r="I175" s="9" t="s">
        <v>229</v>
      </c>
      <c r="J175" s="9" t="s">
        <v>50</v>
      </c>
      <c r="K175" s="9"/>
      <c r="L175" s="10">
        <f>L183/J183</f>
        <v>0.49019607843137253</v>
      </c>
      <c r="M175" s="1"/>
    </row>
    <row r="176" spans="1:13" x14ac:dyDescent="0.3">
      <c r="A176" s="2">
        <v>2293</v>
      </c>
      <c r="B176" s="2" t="s">
        <v>268</v>
      </c>
      <c r="C176" s="2">
        <v>24</v>
      </c>
      <c r="D176" s="2">
        <v>8</v>
      </c>
      <c r="E176" s="2">
        <v>42</v>
      </c>
      <c r="F176" s="2">
        <v>26</v>
      </c>
      <c r="G176" s="1"/>
      <c r="H176" s="1"/>
      <c r="I176" s="1"/>
      <c r="J176" s="1"/>
      <c r="K176" s="1"/>
      <c r="L176" s="1"/>
      <c r="M176" s="1"/>
    </row>
    <row r="177" spans="1:13" x14ac:dyDescent="0.3">
      <c r="A177" s="9" t="s">
        <v>4</v>
      </c>
      <c r="B177" s="9"/>
      <c r="C177" s="9">
        <f>SUM(C171:C176)</f>
        <v>132</v>
      </c>
      <c r="D177" s="9">
        <f>SUM(D171:D176)</f>
        <v>20</v>
      </c>
      <c r="E177" s="9">
        <f>SUM(E171:E176)</f>
        <v>130</v>
      </c>
      <c r="F177" s="9">
        <f>SUM(F171:F176)</f>
        <v>-3</v>
      </c>
      <c r="G177" s="1"/>
      <c r="H177" s="9" t="s">
        <v>179</v>
      </c>
      <c r="I177" s="9" t="s">
        <v>6</v>
      </c>
      <c r="J177" s="9" t="s">
        <v>2</v>
      </c>
      <c r="K177" s="9" t="s">
        <v>3</v>
      </c>
      <c r="L177" s="9" t="s">
        <v>4</v>
      </c>
      <c r="M177" s="9" t="s">
        <v>180</v>
      </c>
    </row>
    <row r="178" spans="1:13" x14ac:dyDescent="0.3">
      <c r="A178" s="1"/>
      <c r="B178" s="1"/>
      <c r="C178" s="1"/>
      <c r="D178" s="1"/>
      <c r="E178" s="1"/>
      <c r="F178" s="1"/>
      <c r="G178" s="1"/>
      <c r="H178" s="2">
        <v>370</v>
      </c>
      <c r="I178" s="2" t="s">
        <v>127</v>
      </c>
      <c r="J178" s="2">
        <v>60</v>
      </c>
      <c r="K178" s="2">
        <v>0</v>
      </c>
      <c r="L178" s="2">
        <v>25</v>
      </c>
      <c r="M178" s="2">
        <v>-11</v>
      </c>
    </row>
    <row r="179" spans="1:13" x14ac:dyDescent="0.3">
      <c r="A179" s="1"/>
      <c r="B179" s="1"/>
      <c r="C179" s="1"/>
      <c r="D179" s="1"/>
      <c r="E179" s="1"/>
      <c r="F179" s="1"/>
      <c r="G179" s="1"/>
      <c r="H179" s="2">
        <v>471</v>
      </c>
      <c r="I179" s="2" t="s">
        <v>128</v>
      </c>
      <c r="J179" s="2">
        <v>60</v>
      </c>
      <c r="K179" s="2">
        <v>2</v>
      </c>
      <c r="L179" s="2">
        <v>21</v>
      </c>
      <c r="M179" s="2">
        <v>14</v>
      </c>
    </row>
    <row r="180" spans="1:13" x14ac:dyDescent="0.3">
      <c r="A180" s="1"/>
      <c r="B180" s="1"/>
      <c r="C180" s="1"/>
      <c r="D180" s="1"/>
      <c r="E180" s="1"/>
      <c r="F180" s="1"/>
      <c r="G180" s="1"/>
      <c r="H180" s="2">
        <v>2234</v>
      </c>
      <c r="I180" s="2" t="s">
        <v>129</v>
      </c>
      <c r="J180" s="2">
        <v>48</v>
      </c>
      <c r="K180" s="2">
        <v>7</v>
      </c>
      <c r="L180" s="2">
        <v>45</v>
      </c>
      <c r="M180" s="2">
        <v>11</v>
      </c>
    </row>
    <row r="181" spans="1:13" x14ac:dyDescent="0.3">
      <c r="A181" s="1"/>
      <c r="B181" s="1"/>
      <c r="C181" s="1"/>
      <c r="D181" s="1"/>
      <c r="E181" s="1"/>
      <c r="F181" s="1"/>
      <c r="G181" s="1"/>
      <c r="H181" s="2">
        <v>2772</v>
      </c>
      <c r="I181" s="2" t="s">
        <v>130</v>
      </c>
      <c r="J181" s="2">
        <v>12</v>
      </c>
      <c r="K181" s="2">
        <v>2</v>
      </c>
      <c r="L181" s="2">
        <v>5</v>
      </c>
      <c r="M181" s="2">
        <v>-2</v>
      </c>
    </row>
    <row r="182" spans="1:13" x14ac:dyDescent="0.3">
      <c r="A182" s="1"/>
      <c r="B182" s="1"/>
      <c r="C182" s="1"/>
      <c r="D182" s="1"/>
      <c r="E182" s="1"/>
      <c r="F182" s="1"/>
      <c r="G182" s="1"/>
      <c r="H182" s="2">
        <v>2793</v>
      </c>
      <c r="I182" s="2" t="s">
        <v>131</v>
      </c>
      <c r="J182" s="2">
        <v>24</v>
      </c>
      <c r="K182" s="2">
        <v>1</v>
      </c>
      <c r="L182" s="2">
        <v>4</v>
      </c>
      <c r="M182" s="2">
        <v>-2</v>
      </c>
    </row>
    <row r="183" spans="1:13" x14ac:dyDescent="0.3">
      <c r="A183" s="1"/>
      <c r="B183" s="1"/>
      <c r="C183" s="1"/>
      <c r="D183" s="1"/>
      <c r="E183" s="1"/>
      <c r="F183" s="1"/>
      <c r="G183" s="1"/>
      <c r="H183" s="9" t="s">
        <v>4</v>
      </c>
      <c r="I183" s="9"/>
      <c r="J183" s="9">
        <f>SUM(J178:J182)</f>
        <v>204</v>
      </c>
      <c r="K183" s="9">
        <f>SUM(K178:K182)</f>
        <v>12</v>
      </c>
      <c r="L183" s="9">
        <f>SUM(L178:L182)</f>
        <v>100</v>
      </c>
      <c r="M183" s="9">
        <f>SUM(M178:M182)</f>
        <v>10</v>
      </c>
    </row>
    <row r="184" spans="1:13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3">
      <c r="A186" s="1"/>
      <c r="B186" s="1" t="s">
        <v>270</v>
      </c>
      <c r="C186" s="1"/>
      <c r="D186" s="1"/>
      <c r="E186" s="1"/>
      <c r="F186" s="1"/>
      <c r="G186" s="1"/>
      <c r="H186" s="1"/>
      <c r="I186" s="1"/>
      <c r="J186" s="1" t="s">
        <v>162</v>
      </c>
      <c r="K186" s="1" t="s">
        <v>163</v>
      </c>
      <c r="L186" s="1"/>
      <c r="M186" s="1"/>
    </row>
    <row r="187" spans="1:13" x14ac:dyDescent="0.3">
      <c r="A187" s="1"/>
      <c r="B187" s="14"/>
      <c r="C187" s="14"/>
      <c r="D187" s="14"/>
      <c r="E187" s="14"/>
      <c r="F187" s="14"/>
      <c r="G187" s="1"/>
      <c r="H187" s="1"/>
      <c r="I187" s="1" t="s">
        <v>164</v>
      </c>
      <c r="J187" s="1" t="s">
        <v>135</v>
      </c>
      <c r="K187" s="1"/>
      <c r="L187" s="1"/>
      <c r="M187" s="1"/>
    </row>
    <row r="188" spans="1:13" x14ac:dyDescent="0.3">
      <c r="A188" s="1"/>
      <c r="B188" s="16"/>
      <c r="C188" s="14"/>
      <c r="D188" s="14"/>
      <c r="E188" s="14"/>
      <c r="F188" s="14"/>
      <c r="G188" s="1"/>
      <c r="H188" s="1"/>
      <c r="I188" s="1" t="s">
        <v>165</v>
      </c>
      <c r="J188" s="1" t="s">
        <v>166</v>
      </c>
      <c r="K188" s="1"/>
      <c r="L188" s="1"/>
      <c r="M188" s="1"/>
    </row>
    <row r="189" spans="1:13" x14ac:dyDescent="0.3">
      <c r="A189" s="1"/>
      <c r="B189" s="14"/>
      <c r="C189" s="14"/>
      <c r="D189" s="14"/>
      <c r="E189" s="14"/>
      <c r="F189" s="14"/>
      <c r="G189" s="1"/>
      <c r="H189" s="1"/>
      <c r="I189" s="1" t="s">
        <v>167</v>
      </c>
      <c r="J189" s="1" t="s">
        <v>168</v>
      </c>
      <c r="K189" s="1"/>
      <c r="L189" s="1"/>
      <c r="M189" s="1"/>
    </row>
    <row r="190" spans="1:13" x14ac:dyDescent="0.3">
      <c r="A190" s="1"/>
      <c r="B190" s="14"/>
      <c r="C190" s="14"/>
      <c r="D190" s="14"/>
      <c r="E190" s="14"/>
      <c r="F190" s="14"/>
      <c r="G190" s="1"/>
      <c r="H190" s="1"/>
      <c r="I190" s="1" t="s">
        <v>169</v>
      </c>
      <c r="J190" s="1" t="s">
        <v>170</v>
      </c>
      <c r="K190" s="1"/>
      <c r="L190" s="1"/>
      <c r="M190" s="1"/>
    </row>
    <row r="191" spans="1:13" x14ac:dyDescent="0.3">
      <c r="A191" s="9"/>
      <c r="B191" s="14"/>
      <c r="C191" s="14"/>
      <c r="D191" s="14"/>
      <c r="E191" s="14"/>
      <c r="F191" s="14"/>
      <c r="G191" s="1"/>
      <c r="H191" s="1"/>
      <c r="I191" s="1" t="s">
        <v>171</v>
      </c>
      <c r="J191" s="1" t="s">
        <v>230</v>
      </c>
      <c r="K191" s="1"/>
      <c r="L191" s="1"/>
      <c r="M191" s="1"/>
    </row>
    <row r="192" spans="1:13" x14ac:dyDescent="0.3">
      <c r="A192" s="9"/>
      <c r="B192" s="14"/>
      <c r="C192" s="14"/>
      <c r="D192" s="14"/>
      <c r="E192" s="14"/>
      <c r="F192" s="14"/>
      <c r="G192" s="1"/>
      <c r="H192" s="1"/>
      <c r="I192" s="1"/>
      <c r="J192" s="1"/>
      <c r="K192" s="1"/>
      <c r="L192" s="1"/>
      <c r="M192" s="1"/>
    </row>
    <row r="193" spans="1:13" x14ac:dyDescent="0.3">
      <c r="A193" s="9"/>
      <c r="B193" s="14"/>
      <c r="C193" s="14"/>
      <c r="D193" s="14"/>
      <c r="E193" s="14"/>
      <c r="F193" s="14"/>
      <c r="G193" s="1"/>
      <c r="H193" s="9"/>
      <c r="I193" s="9"/>
      <c r="J193" s="9" t="s">
        <v>2</v>
      </c>
      <c r="K193" s="9" t="s">
        <v>3</v>
      </c>
      <c r="L193" s="9" t="s">
        <v>4</v>
      </c>
      <c r="M193" s="9" t="s">
        <v>231</v>
      </c>
    </row>
    <row r="194" spans="1:13" x14ac:dyDescent="0.3">
      <c r="A194" s="9"/>
      <c r="B194" s="14"/>
      <c r="C194" s="14"/>
      <c r="D194" s="14"/>
      <c r="E194" s="14"/>
      <c r="F194" s="14"/>
      <c r="G194" s="1"/>
      <c r="H194" s="9" t="s">
        <v>4</v>
      </c>
      <c r="I194" s="15"/>
      <c r="J194" s="9">
        <v>4512</v>
      </c>
      <c r="K194" s="9">
        <v>408</v>
      </c>
      <c r="L194" s="9">
        <v>3172</v>
      </c>
      <c r="M194" s="9">
        <v>-1834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DISTRICTS</vt:lpstr>
      <vt:lpstr>Challenges</vt:lpstr>
      <vt:lpstr>Sheet1</vt:lpstr>
      <vt:lpstr>Sheet2</vt:lpstr>
      <vt:lpstr>Challenges!Print_Area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Ohio State Auxiliary</cp:lastModifiedBy>
  <cp:lastPrinted>2019-05-10T19:27:12Z</cp:lastPrinted>
  <dcterms:created xsi:type="dcterms:W3CDTF">2013-09-06T22:27:19Z</dcterms:created>
  <dcterms:modified xsi:type="dcterms:W3CDTF">2019-05-10T19:28:51Z</dcterms:modified>
</cp:coreProperties>
</file>